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G:\Einwohnerdienst\Homepage\"/>
    </mc:Choice>
  </mc:AlternateContent>
  <xr:revisionPtr revIDLastSave="0" documentId="8_{8D44E54D-0009-4195-9241-0699B81B596C}" xr6:coauthVersionLast="47" xr6:coauthVersionMax="47" xr10:uidLastSave="{00000000-0000-0000-0000-000000000000}"/>
  <bookViews>
    <workbookView xWindow="-120" yWindow="-120" windowWidth="29040" windowHeight="15840" xr2:uid="{00000000-000D-0000-FFFF-FFFF01000000}"/>
  </bookViews>
  <sheets>
    <sheet name="Zusammenzug" sheetId="1" r:id="rId1"/>
    <sheet name="Detail (1)" sheetId="2" r:id="rId2"/>
    <sheet name="Detail (2)" sheetId="3" r:id="rId3"/>
    <sheet name="Detail (3)" sheetId="4" r:id="rId4"/>
    <sheet name="Detail (4)" sheetId="5" r:id="rId5"/>
    <sheet name="Detail (5)" sheetId="6" r:id="rId6"/>
    <sheet name="Detail (6)" sheetId="7" r:id="rId7"/>
    <sheet name="Detail (7)" sheetId="8" r:id="rId8"/>
    <sheet name="Detail (8)" sheetId="9" r:id="rId9"/>
    <sheet name="Detail (9)" sheetId="10" r:id="rId10"/>
    <sheet name="Detail (10)" sheetId="11" r:id="rId11"/>
    <sheet name="Detail (11)" sheetId="13" r:id="rId12"/>
    <sheet name="Detail (12)" sheetId="14" r:id="rId13"/>
    <sheet name="Detail" sheetId="12" state="hidden" r:id="rId14"/>
  </sheets>
  <definedNames>
    <definedName name="_xlnm.Print_Area" localSheetId="0">Zusammenzug!$A$1:$J$51</definedName>
    <definedName name="Z_B7825E4C_FB4C_45E6_833C_78CFDADD6E04_.wvu.PrintArea" localSheetId="0" hidden="1">Zusammenzug!$A$1:$J$47</definedName>
    <definedName name="Z_B90024B9_B1D7_4814_B2B8_877E168A9273_.wvu.PrintArea" localSheetId="0" hidden="1">Zusammenzug!$A$1:$J$47</definedName>
  </definedNames>
  <calcPr calcId="191029"/>
  <customWorkbookViews>
    <customWorkbookView name="Helen Hemmi - Persönliche Ansicht" guid="{B7825E4C-FB4C-45E6-833C-78CFDADD6E04}" mergeInterval="0" personalView="1" maximized="1" windowWidth="759" windowHeight="464" activeSheetId="1"/>
    <customWorkbookView name="gadbr - Persönliche Ansicht" guid="{B90024B9-B1D7-4814-B2B8-877E168A9273}" mergeInterval="0" personalView="1" maximized="1" windowWidth="1276" windowHeight="835" activeSheetId="1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1" l="1"/>
  <c r="J4" i="14"/>
  <c r="G4" i="14"/>
  <c r="E4" i="14"/>
  <c r="C4" i="14"/>
  <c r="J4" i="13"/>
  <c r="G4" i="13"/>
  <c r="E4" i="13"/>
  <c r="C4" i="13"/>
  <c r="J4" i="11"/>
  <c r="G4" i="11"/>
  <c r="E4" i="11"/>
  <c r="C4" i="11"/>
  <c r="J4" i="10"/>
  <c r="G4" i="10"/>
  <c r="E4" i="10"/>
  <c r="C4" i="10"/>
  <c r="J4" i="9"/>
  <c r="G4" i="9"/>
  <c r="E4" i="9"/>
  <c r="C4" i="9"/>
  <c r="J4" i="8"/>
  <c r="G4" i="8"/>
  <c r="E4" i="8"/>
  <c r="C4" i="8"/>
  <c r="J4" i="7"/>
  <c r="G4" i="7"/>
  <c r="E4" i="7"/>
  <c r="C4" i="7"/>
  <c r="J4" i="6"/>
  <c r="G4" i="6"/>
  <c r="E4" i="6"/>
  <c r="C4" i="6"/>
  <c r="J4" i="5"/>
  <c r="G4" i="5"/>
  <c r="E4" i="5"/>
  <c r="C4" i="5"/>
  <c r="J4" i="2"/>
  <c r="J4" i="3"/>
  <c r="J4" i="4"/>
  <c r="G4" i="4"/>
  <c r="E4" i="4"/>
  <c r="C4" i="4"/>
  <c r="G4" i="3"/>
  <c r="E4" i="3"/>
  <c r="C4" i="3"/>
  <c r="G4" i="2"/>
  <c r="E4" i="2"/>
  <c r="C4" i="2"/>
  <c r="L32" i="14" l="1"/>
  <c r="I32" i="14"/>
  <c r="E17" i="12"/>
  <c r="K31" i="14"/>
  <c r="H31" i="14"/>
  <c r="F31" i="14"/>
  <c r="D31" i="14"/>
  <c r="K30" i="14"/>
  <c r="H30" i="14"/>
  <c r="F30" i="14"/>
  <c r="D30" i="14"/>
  <c r="K29" i="14"/>
  <c r="H29" i="14"/>
  <c r="F29" i="14"/>
  <c r="D29" i="14"/>
  <c r="K28" i="14"/>
  <c r="H28" i="14"/>
  <c r="F28" i="14"/>
  <c r="D28" i="14"/>
  <c r="K27" i="14"/>
  <c r="H27" i="14"/>
  <c r="F27" i="14"/>
  <c r="D27" i="14"/>
  <c r="K26" i="14"/>
  <c r="H26" i="14"/>
  <c r="F26" i="14"/>
  <c r="D26" i="14"/>
  <c r="K25" i="14"/>
  <c r="H25" i="14"/>
  <c r="F25" i="14"/>
  <c r="D25" i="14"/>
  <c r="K24" i="14"/>
  <c r="H24" i="14"/>
  <c r="F24" i="14"/>
  <c r="D24" i="14"/>
  <c r="K23" i="14"/>
  <c r="H23" i="14"/>
  <c r="F23" i="14"/>
  <c r="D23" i="14"/>
  <c r="K22" i="14"/>
  <c r="H22" i="14"/>
  <c r="F22" i="14"/>
  <c r="D22" i="14"/>
  <c r="K21" i="14"/>
  <c r="H21" i="14"/>
  <c r="F21" i="14"/>
  <c r="D21" i="14"/>
  <c r="K20" i="14"/>
  <c r="H20" i="14"/>
  <c r="F20" i="14"/>
  <c r="D20" i="14"/>
  <c r="K19" i="14"/>
  <c r="H19" i="14"/>
  <c r="F19" i="14"/>
  <c r="D19" i="14"/>
  <c r="K18" i="14"/>
  <c r="H18" i="14"/>
  <c r="F18" i="14"/>
  <c r="D18" i="14"/>
  <c r="K17" i="14"/>
  <c r="H17" i="14"/>
  <c r="F17" i="14"/>
  <c r="D17" i="14"/>
  <c r="K16" i="14"/>
  <c r="H16" i="14"/>
  <c r="F16" i="14"/>
  <c r="D16" i="14"/>
  <c r="K15" i="14"/>
  <c r="H15" i="14"/>
  <c r="F15" i="14"/>
  <c r="D15" i="14"/>
  <c r="K14" i="14"/>
  <c r="H14" i="14"/>
  <c r="F14" i="14"/>
  <c r="D14" i="14"/>
  <c r="K13" i="14"/>
  <c r="H13" i="14"/>
  <c r="F13" i="14"/>
  <c r="D13" i="14"/>
  <c r="K12" i="14"/>
  <c r="H12" i="14"/>
  <c r="F12" i="14"/>
  <c r="D12" i="14"/>
  <c r="K11" i="14"/>
  <c r="H11" i="14"/>
  <c r="F11" i="14"/>
  <c r="D11" i="14"/>
  <c r="K10" i="14"/>
  <c r="H10" i="14"/>
  <c r="F10" i="14"/>
  <c r="D10" i="14"/>
  <c r="K9" i="14"/>
  <c r="H9" i="14"/>
  <c r="F9" i="14"/>
  <c r="D9" i="14"/>
  <c r="K8" i="14"/>
  <c r="H8" i="14"/>
  <c r="F8" i="14"/>
  <c r="D8" i="14"/>
  <c r="K7" i="14"/>
  <c r="H7" i="14"/>
  <c r="F7" i="14"/>
  <c r="D7" i="14"/>
  <c r="K6" i="14"/>
  <c r="H6" i="14"/>
  <c r="G32" i="14"/>
  <c r="D17" i="12" s="1"/>
  <c r="F6" i="14"/>
  <c r="E32" i="14" s="1"/>
  <c r="C17" i="12" s="1"/>
  <c r="D6" i="14"/>
  <c r="B1" i="14"/>
  <c r="L32" i="13"/>
  <c r="I32" i="13"/>
  <c r="E16" i="12" s="1"/>
  <c r="K31" i="13"/>
  <c r="H31" i="13"/>
  <c r="F31" i="13"/>
  <c r="D31" i="13"/>
  <c r="K30" i="13"/>
  <c r="H30" i="13"/>
  <c r="F30" i="13"/>
  <c r="D30" i="13"/>
  <c r="K29" i="13"/>
  <c r="H29" i="13"/>
  <c r="F29" i="13"/>
  <c r="D29" i="13"/>
  <c r="K28" i="13"/>
  <c r="H28" i="13"/>
  <c r="F28" i="13"/>
  <c r="D28" i="13"/>
  <c r="K27" i="13"/>
  <c r="H27" i="13"/>
  <c r="F27" i="13"/>
  <c r="D27" i="13"/>
  <c r="K26" i="13"/>
  <c r="H26" i="13"/>
  <c r="F26" i="13"/>
  <c r="D26" i="13"/>
  <c r="K25" i="13"/>
  <c r="H25" i="13"/>
  <c r="F25" i="13"/>
  <c r="D25" i="13"/>
  <c r="K24" i="13"/>
  <c r="H24" i="13"/>
  <c r="F24" i="13"/>
  <c r="D24" i="13"/>
  <c r="K23" i="13"/>
  <c r="H23" i="13"/>
  <c r="F23" i="13"/>
  <c r="D23" i="13"/>
  <c r="K22" i="13"/>
  <c r="H22" i="13"/>
  <c r="F22" i="13"/>
  <c r="D22" i="13"/>
  <c r="K21" i="13"/>
  <c r="H21" i="13"/>
  <c r="F21" i="13"/>
  <c r="D21" i="13"/>
  <c r="K20" i="13"/>
  <c r="H20" i="13"/>
  <c r="F20" i="13"/>
  <c r="D20" i="13"/>
  <c r="K19" i="13"/>
  <c r="H19" i="13"/>
  <c r="F19" i="13"/>
  <c r="D19" i="13"/>
  <c r="K18" i="13"/>
  <c r="H18" i="13"/>
  <c r="F18" i="13"/>
  <c r="D18" i="13"/>
  <c r="K17" i="13"/>
  <c r="H17" i="13"/>
  <c r="F17" i="13"/>
  <c r="D17" i="13"/>
  <c r="K16" i="13"/>
  <c r="H16" i="13"/>
  <c r="F16" i="13"/>
  <c r="D16" i="13"/>
  <c r="K15" i="13"/>
  <c r="H15" i="13"/>
  <c r="F15" i="13"/>
  <c r="D15" i="13"/>
  <c r="K14" i="13"/>
  <c r="H14" i="13"/>
  <c r="F14" i="13"/>
  <c r="D14" i="13"/>
  <c r="K13" i="13"/>
  <c r="H13" i="13"/>
  <c r="F13" i="13"/>
  <c r="D13" i="13"/>
  <c r="K12" i="13"/>
  <c r="H12" i="13"/>
  <c r="F12" i="13"/>
  <c r="D12" i="13"/>
  <c r="K11" i="13"/>
  <c r="H11" i="13"/>
  <c r="F11" i="13"/>
  <c r="D11" i="13"/>
  <c r="K10" i="13"/>
  <c r="H10" i="13"/>
  <c r="F10" i="13"/>
  <c r="D10" i="13"/>
  <c r="K9" i="13"/>
  <c r="H9" i="13"/>
  <c r="F9" i="13"/>
  <c r="D9" i="13"/>
  <c r="K8" i="13"/>
  <c r="H8" i="13"/>
  <c r="F8" i="13"/>
  <c r="D8" i="13"/>
  <c r="K7" i="13"/>
  <c r="H7" i="13"/>
  <c r="F7" i="13"/>
  <c r="D7" i="13"/>
  <c r="K6" i="13"/>
  <c r="H6" i="13"/>
  <c r="G32" i="13"/>
  <c r="D16" i="12" s="1"/>
  <c r="F6" i="13"/>
  <c r="E32" i="13" s="1"/>
  <c r="C16" i="12" s="1"/>
  <c r="D6" i="13"/>
  <c r="B1" i="13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G32" i="11" s="1"/>
  <c r="D15" i="12" s="1"/>
  <c r="H6" i="11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G32" i="10" s="1"/>
  <c r="D14" i="12" s="1"/>
  <c r="H8" i="10"/>
  <c r="H7" i="10"/>
  <c r="H6" i="10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G32" i="9" s="1"/>
  <c r="D13" i="12" s="1"/>
  <c r="H10" i="9"/>
  <c r="H9" i="9"/>
  <c r="H8" i="9"/>
  <c r="H7" i="9"/>
  <c r="H6" i="9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G32" i="8" s="1"/>
  <c r="D12" i="12" s="1"/>
  <c r="H12" i="8"/>
  <c r="H11" i="8"/>
  <c r="H10" i="8"/>
  <c r="H9" i="8"/>
  <c r="H8" i="8"/>
  <c r="H7" i="8"/>
  <c r="H6" i="8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G32" i="7" s="1"/>
  <c r="D11" i="12" s="1"/>
  <c r="H6" i="7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G32" i="6" s="1"/>
  <c r="D10" i="12" s="1"/>
  <c r="H8" i="6"/>
  <c r="H7" i="6"/>
  <c r="H6" i="6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G32" i="5" s="1"/>
  <c r="D9" i="12" s="1"/>
  <c r="H10" i="5"/>
  <c r="H9" i="5"/>
  <c r="H8" i="5"/>
  <c r="H7" i="5"/>
  <c r="H6" i="5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G32" i="4" s="1"/>
  <c r="D8" i="12" s="1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7" i="2"/>
  <c r="H6" i="2"/>
  <c r="H8" i="2"/>
  <c r="H9" i="2"/>
  <c r="H10" i="2"/>
  <c r="H11" i="2"/>
  <c r="G32" i="2" s="1"/>
  <c r="D6" i="12" s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F7" i="2"/>
  <c r="F8" i="2"/>
  <c r="F9" i="2"/>
  <c r="F6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I32" i="11"/>
  <c r="E15" i="12" s="1"/>
  <c r="I32" i="8"/>
  <c r="E12" i="12"/>
  <c r="I32" i="7"/>
  <c r="E11" i="12" s="1"/>
  <c r="I32" i="6"/>
  <c r="E10" i="12" s="1"/>
  <c r="I32" i="4"/>
  <c r="E8" i="12" s="1"/>
  <c r="I32" i="3"/>
  <c r="E7" i="12"/>
  <c r="G32" i="3"/>
  <c r="D7" i="12" s="1"/>
  <c r="I32" i="5"/>
  <c r="E9" i="12" s="1"/>
  <c r="I32" i="2"/>
  <c r="E6" i="12" s="1"/>
  <c r="I32" i="9"/>
  <c r="E13" i="12"/>
  <c r="I32" i="10"/>
  <c r="E14" i="12" s="1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L32" i="3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L32" i="4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L32" i="5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L32" i="6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L32" i="7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L32" i="8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L32" i="9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L32" i="10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L32" i="1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L32" i="2"/>
  <c r="J32" i="2"/>
  <c r="B1" i="2"/>
  <c r="B1" i="11"/>
  <c r="J32" i="3"/>
  <c r="B1" i="3"/>
  <c r="J32" i="4"/>
  <c r="B1" i="4"/>
  <c r="J32" i="5"/>
  <c r="B1" i="5"/>
  <c r="J32" i="6"/>
  <c r="B1" i="6"/>
  <c r="J32" i="7"/>
  <c r="B1" i="7"/>
  <c r="J32" i="8"/>
  <c r="B1" i="8"/>
  <c r="J32" i="9"/>
  <c r="B1" i="9"/>
  <c r="J32" i="10"/>
  <c r="B1" i="10"/>
  <c r="A3" i="1"/>
  <c r="B8" i="1"/>
  <c r="B7" i="1"/>
  <c r="B6" i="1"/>
  <c r="E20" i="12" l="1"/>
  <c r="G37" i="1" s="1"/>
  <c r="D20" i="12"/>
  <c r="G31" i="1" s="1"/>
  <c r="C32" i="14"/>
  <c r="B17" i="12" s="1"/>
  <c r="K32" i="14"/>
  <c r="F17" i="12" s="1"/>
  <c r="E32" i="4"/>
  <c r="C8" i="12" s="1"/>
  <c r="K32" i="2"/>
  <c r="F6" i="12" s="1"/>
  <c r="K32" i="7"/>
  <c r="F11" i="12" s="1"/>
  <c r="K32" i="5"/>
  <c r="F9" i="12" s="1"/>
  <c r="K32" i="11"/>
  <c r="F15" i="12" s="1"/>
  <c r="K32" i="13"/>
  <c r="F16" i="12" s="1"/>
  <c r="K32" i="8"/>
  <c r="F12" i="12" s="1"/>
  <c r="K32" i="3"/>
  <c r="F7" i="12" s="1"/>
  <c r="K32" i="4"/>
  <c r="F8" i="12" s="1"/>
  <c r="K32" i="9"/>
  <c r="F13" i="12" s="1"/>
  <c r="K32" i="10"/>
  <c r="F14" i="12" s="1"/>
  <c r="K32" i="6"/>
  <c r="F10" i="12" s="1"/>
  <c r="C32" i="13"/>
  <c r="B16" i="12" s="1"/>
  <c r="C32" i="11"/>
  <c r="B15" i="12" s="1"/>
  <c r="E32" i="11"/>
  <c r="C15" i="12" s="1"/>
  <c r="E32" i="10"/>
  <c r="C14" i="12" s="1"/>
  <c r="C32" i="10"/>
  <c r="B14" i="12" s="1"/>
  <c r="E32" i="9"/>
  <c r="C13" i="12" s="1"/>
  <c r="C32" i="9"/>
  <c r="B13" i="12" s="1"/>
  <c r="C32" i="8"/>
  <c r="B12" i="12" s="1"/>
  <c r="E32" i="8"/>
  <c r="C12" i="12" s="1"/>
  <c r="C32" i="7"/>
  <c r="B11" i="12" s="1"/>
  <c r="E32" i="7"/>
  <c r="C11" i="12" s="1"/>
  <c r="E32" i="6"/>
  <c r="C10" i="12" s="1"/>
  <c r="C32" i="6"/>
  <c r="B10" i="12" s="1"/>
  <c r="C32" i="5"/>
  <c r="B9" i="12" s="1"/>
  <c r="E32" i="5"/>
  <c r="C9" i="12" s="1"/>
  <c r="C32" i="4"/>
  <c r="B8" i="12" s="1"/>
  <c r="C32" i="3"/>
  <c r="B7" i="12" s="1"/>
  <c r="E32" i="3"/>
  <c r="C7" i="12" s="1"/>
  <c r="C32" i="2"/>
  <c r="B6" i="12" s="1"/>
  <c r="E32" i="2"/>
  <c r="C6" i="12" s="1"/>
  <c r="F20" i="12" l="1"/>
  <c r="G38" i="1" s="1"/>
  <c r="J40" i="1" s="1"/>
  <c r="C20" i="12"/>
  <c r="G30" i="1" s="1"/>
  <c r="B20" i="12"/>
  <c r="G28" i="1" s="1"/>
  <c r="J33" i="1" l="1"/>
</calcChain>
</file>

<file path=xl/sharedStrings.xml><?xml version="1.0" encoding="utf-8"?>
<sst xmlns="http://schemas.openxmlformats.org/spreadsheetml/2006/main" count="400" uniqueCount="83">
  <si>
    <t>Entschädigungen</t>
  </si>
  <si>
    <t>Datum</t>
  </si>
  <si>
    <t>Spesen</t>
  </si>
  <si>
    <t>Telefon, Porto. Diverses</t>
  </si>
  <si>
    <t>Tätigkeit (Was/Wo)</t>
  </si>
  <si>
    <t>Sitzungsgelder</t>
  </si>
  <si>
    <t>Fahr-spesen</t>
  </si>
  <si>
    <t>Stunden-entschä-digungen</t>
  </si>
  <si>
    <t>Monat/e:</t>
  </si>
  <si>
    <t>MÜHEWALT - RECHNUNG</t>
  </si>
  <si>
    <t>Name</t>
  </si>
  <si>
    <t>AHV-Nr.</t>
  </si>
  <si>
    <t>FIXUM</t>
  </si>
  <si>
    <t>Fr.</t>
  </si>
  <si>
    <t>Kommission / Funktion</t>
  </si>
  <si>
    <t>Zusammenzug Entschädigungen / Spesen (Hertrag ab Rückseite)</t>
  </si>
  <si>
    <t>ENTSCHÄDIGUNGEN</t>
  </si>
  <si>
    <t>Stundenentschädigungen</t>
  </si>
  <si>
    <t>TOTAL ENTSCHÄDIGUNGEN</t>
  </si>
  <si>
    <t>SPESEN</t>
  </si>
  <si>
    <t>Telefon, Porto, Diverses</t>
  </si>
  <si>
    <t>Fahrspesen</t>
  </si>
  <si>
    <t>TOTAL MÜHEWALT-RECHNUNG</t>
  </si>
  <si>
    <t>- Protokollführung</t>
  </si>
  <si>
    <t>Total</t>
  </si>
  <si>
    <t>Zusammenfassung</t>
  </si>
  <si>
    <t>Total Abrechnung</t>
  </si>
  <si>
    <t>E-Mail Adresse</t>
  </si>
  <si>
    <t>Fr</t>
  </si>
  <si>
    <t>Std</t>
  </si>
  <si>
    <t>effektive Kosten.</t>
  </si>
  <si>
    <t>Blatt 1</t>
  </si>
  <si>
    <t>Blatt 2</t>
  </si>
  <si>
    <t>Blatt 3</t>
  </si>
  <si>
    <t>Blatt 4</t>
  </si>
  <si>
    <t>Blatt 5</t>
  </si>
  <si>
    <t>Sitzungen</t>
  </si>
  <si>
    <t>Stunden-entschädi-gung</t>
  </si>
  <si>
    <t>pro volle Stunde</t>
  </si>
  <si>
    <t>Protokoll-führung</t>
  </si>
  <si>
    <t>pro   Protokoll</t>
  </si>
  <si>
    <t>Protokoll</t>
  </si>
  <si>
    <t>- Sitzungen</t>
  </si>
  <si>
    <t>Auto</t>
  </si>
  <si>
    <t xml:space="preserve">Billette                                Bahn/Bus </t>
  </si>
  <si>
    <t>km</t>
  </si>
  <si>
    <t>Detail 1</t>
  </si>
  <si>
    <t>Detail 2</t>
  </si>
  <si>
    <t>Detail 3</t>
  </si>
  <si>
    <t>Detail 4</t>
  </si>
  <si>
    <t>Detail 5</t>
  </si>
  <si>
    <t>Detail 6</t>
  </si>
  <si>
    <t>Detail 7</t>
  </si>
  <si>
    <t>Detail 8</t>
  </si>
  <si>
    <t>Detail 9</t>
  </si>
  <si>
    <t>Detail 10</t>
  </si>
  <si>
    <t>Blatt 6</t>
  </si>
  <si>
    <t>Blatt 7</t>
  </si>
  <si>
    <t>Blatt 8</t>
  </si>
  <si>
    <t>Blatt 9</t>
  </si>
  <si>
    <t>Blatt 10</t>
  </si>
  <si>
    <t>Das Fixum gilt für das ganze Kalenderjahr</t>
  </si>
  <si>
    <t>TOTAL Spesen</t>
  </si>
  <si>
    <t>Anz</t>
  </si>
  <si>
    <t xml:space="preserve">Ort, Datum, Unterschrift: </t>
  </si>
  <si>
    <t>1</t>
  </si>
  <si>
    <t>Detail 11</t>
  </si>
  <si>
    <t>Detail 12</t>
  </si>
  <si>
    <t>Blatt 12</t>
  </si>
  <si>
    <t>Blatt 11</t>
  </si>
  <si>
    <t>IBAN-NR.</t>
  </si>
  <si>
    <t>Bank-/Postverbindung</t>
  </si>
  <si>
    <t>Stunden</t>
  </si>
  <si>
    <t>Stundenansatz</t>
  </si>
  <si>
    <t>wein</t>
  </si>
  <si>
    <t>für Anpassung Register Detail 1 - 12</t>
  </si>
  <si>
    <t>TIB-Kommission</t>
  </si>
  <si>
    <t>Baukommission</t>
  </si>
  <si>
    <t>Geschäftsprüfungskommission</t>
  </si>
  <si>
    <t>Finanzplanungskommission</t>
  </si>
  <si>
    <t>Fürsorgekommission</t>
  </si>
  <si>
    <t>Schulrat</t>
  </si>
  <si>
    <t>Fixum Entschädigungen Kommissionspräsidenten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</si>
</sst>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"/>
    <numFmt numFmtId="165" formatCode="yyyy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/>
      <sz val="10"/>
      <color indexed="12"/>
      <name val="Arial"/>
      <family val="2"/>
    </font>
    <font>
      <b/>
      <i/>
      <sz val="11"/>
      <color indexed="10"/>
      <name val="Arial"/>
      <family val="2"/>
    </font>
    <font>
      <b/>
      <i/>
      <sz val="11"/>
      <color theme="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20"/>
      <name val="Arial Black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9BD15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43" fontId="4" fillId="0" borderId="1" xfId="1" applyFont="1" applyBorder="1" applyAlignment="1">
      <alignment horizontal="center" wrapText="1"/>
    </xf>
    <xf numFmtId="43" fontId="0" fillId="0" borderId="0" xfId="0" applyNumberFormat="1"/>
    <xf numFmtId="0" fontId="2" fillId="0" borderId="0" xfId="0" applyFont="1"/>
    <xf numFmtId="0" fontId="0" fillId="0" borderId="1" xfId="0" applyBorder="1"/>
    <xf numFmtId="0" fontId="0" fillId="0" borderId="2" xfId="0" applyBorder="1"/>
    <xf numFmtId="43" fontId="0" fillId="0" borderId="3" xfId="0" applyNumberFormat="1" applyBorder="1"/>
    <xf numFmtId="43" fontId="0" fillId="0" borderId="4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3" fontId="0" fillId="0" borderId="1" xfId="0" applyNumberFormat="1" applyBorder="1"/>
    <xf numFmtId="0" fontId="0" fillId="0" borderId="6" xfId="0" applyBorder="1"/>
    <xf numFmtId="43" fontId="0" fillId="0" borderId="7" xfId="0" applyNumberFormat="1" applyBorder="1"/>
    <xf numFmtId="0" fontId="0" fillId="0" borderId="8" xfId="0" applyBorder="1"/>
    <xf numFmtId="0" fontId="0" fillId="0" borderId="7" xfId="0" applyBorder="1"/>
    <xf numFmtId="43" fontId="1" fillId="0" borderId="0" xfId="1" applyAlignment="1" applyProtection="1">
      <alignment wrapText="1"/>
      <protection locked="0"/>
    </xf>
    <xf numFmtId="43" fontId="1" fillId="0" borderId="9" xfId="1" applyBorder="1" applyAlignment="1" applyProtection="1">
      <alignment wrapText="1"/>
      <protection locked="0"/>
    </xf>
    <xf numFmtId="43" fontId="1" fillId="0" borderId="10" xfId="1" applyBorder="1" applyAlignment="1" applyProtection="1">
      <alignment wrapText="1"/>
      <protection locked="0"/>
    </xf>
    <xf numFmtId="43" fontId="1" fillId="0" borderId="11" xfId="1" applyBorder="1" applyAlignment="1" applyProtection="1">
      <alignment wrapText="1"/>
      <protection locked="0"/>
    </xf>
    <xf numFmtId="43" fontId="1" fillId="0" borderId="12" xfId="1" applyBorder="1" applyAlignment="1" applyProtection="1">
      <alignment wrapText="1"/>
      <protection locked="0"/>
    </xf>
    <xf numFmtId="43" fontId="5" fillId="0" borderId="13" xfId="1" applyFont="1" applyBorder="1" applyProtection="1">
      <protection locked="0"/>
    </xf>
    <xf numFmtId="43" fontId="5" fillId="0" borderId="13" xfId="1" applyFont="1" applyBorder="1" applyProtection="1"/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5" fillId="0" borderId="13" xfId="0" applyFont="1" applyBorder="1" applyProtection="1"/>
    <xf numFmtId="0" fontId="5" fillId="0" borderId="14" xfId="0" applyFont="1" applyBorder="1" applyProtection="1"/>
    <xf numFmtId="164" fontId="3" fillId="0" borderId="0" xfId="0" applyNumberFormat="1" applyFont="1" applyAlignment="1" applyProtection="1">
      <alignment horizontal="left"/>
    </xf>
    <xf numFmtId="0" fontId="3" fillId="0" borderId="0" xfId="0" applyFont="1" applyProtection="1"/>
    <xf numFmtId="43" fontId="5" fillId="0" borderId="0" xfId="1" applyFont="1" applyProtection="1"/>
    <xf numFmtId="0" fontId="5" fillId="0" borderId="0" xfId="0" quotePrefix="1" applyFont="1" applyProtection="1"/>
    <xf numFmtId="43" fontId="5" fillId="0" borderId="0" xfId="1" applyFont="1" applyBorder="1" applyProtection="1"/>
    <xf numFmtId="43" fontId="5" fillId="0" borderId="15" xfId="1" applyFont="1" applyBorder="1" applyProtection="1"/>
    <xf numFmtId="0" fontId="5" fillId="0" borderId="0" xfId="0" applyFont="1" applyAlignment="1" applyProtection="1">
      <alignment horizontal="right"/>
    </xf>
    <xf numFmtId="14" fontId="1" fillId="0" borderId="16" xfId="1" applyNumberFormat="1" applyBorder="1" applyAlignment="1" applyProtection="1">
      <alignment wrapText="1"/>
      <protection locked="0"/>
    </xf>
    <xf numFmtId="14" fontId="1" fillId="0" borderId="17" xfId="1" applyNumberFormat="1" applyFont="1" applyBorder="1" applyAlignment="1" applyProtection="1">
      <alignment wrapText="1"/>
      <protection locked="0"/>
    </xf>
    <xf numFmtId="14" fontId="1" fillId="0" borderId="17" xfId="1" applyNumberFormat="1" applyBorder="1" applyAlignment="1" applyProtection="1">
      <alignment wrapText="1"/>
      <protection locked="0"/>
    </xf>
    <xf numFmtId="14" fontId="1" fillId="0" borderId="18" xfId="1" applyNumberFormat="1" applyBorder="1" applyAlignment="1" applyProtection="1">
      <alignment wrapText="1"/>
      <protection locked="0"/>
    </xf>
    <xf numFmtId="14" fontId="1" fillId="0" borderId="19" xfId="1" applyNumberFormat="1" applyBorder="1" applyAlignment="1" applyProtection="1">
      <alignment wrapText="1"/>
      <protection locked="0"/>
    </xf>
    <xf numFmtId="14" fontId="6" fillId="0" borderId="17" xfId="1" applyNumberFormat="1" applyFont="1" applyBorder="1" applyAlignment="1" applyProtection="1">
      <alignment wrapText="1"/>
      <protection locked="0"/>
    </xf>
    <xf numFmtId="43" fontId="4" fillId="0" borderId="20" xfId="1" applyFont="1" applyBorder="1" applyAlignment="1" applyProtection="1">
      <alignment horizontal="center" wrapText="1"/>
    </xf>
    <xf numFmtId="43" fontId="6" fillId="0" borderId="21" xfId="1" applyFont="1" applyBorder="1" applyAlignment="1" applyProtection="1">
      <alignment horizontal="center" wrapText="1"/>
    </xf>
    <xf numFmtId="43" fontId="4" fillId="0" borderId="6" xfId="1" applyFont="1" applyBorder="1" applyAlignment="1" applyProtection="1">
      <alignment horizontal="center" vertical="center" wrapText="1"/>
    </xf>
    <xf numFmtId="43" fontId="3" fillId="0" borderId="22" xfId="1" applyFont="1" applyBorder="1" applyAlignment="1" applyProtection="1">
      <alignment vertical="center" wrapText="1"/>
    </xf>
    <xf numFmtId="43" fontId="3" fillId="0" borderId="23" xfId="1" applyFont="1" applyBorder="1" applyAlignment="1" applyProtection="1">
      <alignment wrapText="1"/>
    </xf>
    <xf numFmtId="43" fontId="5" fillId="0" borderId="0" xfId="1" applyFont="1" applyAlignment="1" applyProtection="1">
      <alignment wrapText="1"/>
    </xf>
    <xf numFmtId="0" fontId="1" fillId="0" borderId="0" xfId="1" applyNumberFormat="1" applyBorder="1" applyAlignment="1" applyProtection="1">
      <alignment wrapText="1"/>
      <protection locked="0"/>
    </xf>
    <xf numFmtId="43" fontId="1" fillId="0" borderId="0" xfId="1" applyBorder="1" applyAlignment="1" applyProtection="1">
      <alignment wrapText="1"/>
      <protection locked="0"/>
    </xf>
    <xf numFmtId="43" fontId="3" fillId="0" borderId="24" xfId="1" applyFont="1" applyBorder="1" applyAlignment="1" applyProtection="1">
      <alignment wrapText="1"/>
    </xf>
    <xf numFmtId="43" fontId="7" fillId="0" borderId="25" xfId="1" applyFont="1" applyBorder="1" applyAlignment="1" applyProtection="1">
      <alignment wrapText="1"/>
    </xf>
    <xf numFmtId="43" fontId="7" fillId="0" borderId="8" xfId="1" applyFont="1" applyBorder="1" applyAlignment="1" applyProtection="1">
      <alignment wrapText="1"/>
      <protection locked="0"/>
    </xf>
    <xf numFmtId="43" fontId="4" fillId="0" borderId="22" xfId="1" applyFont="1" applyBorder="1" applyAlignment="1">
      <alignment horizontal="center" vertical="center" wrapText="1"/>
    </xf>
    <xf numFmtId="43" fontId="4" fillId="0" borderId="22" xfId="1" applyFont="1" applyBorder="1" applyAlignment="1" applyProtection="1">
      <alignment wrapText="1"/>
    </xf>
    <xf numFmtId="43" fontId="4" fillId="0" borderId="25" xfId="1" applyFont="1" applyBorder="1" applyAlignment="1">
      <alignment horizontal="center" vertical="center" wrapText="1"/>
    </xf>
    <xf numFmtId="43" fontId="1" fillId="0" borderId="26" xfId="1" applyFont="1" applyBorder="1" applyAlignment="1" applyProtection="1">
      <alignment horizontal="center" wrapText="1"/>
    </xf>
    <xf numFmtId="43" fontId="1" fillId="0" borderId="24" xfId="1" applyFont="1" applyBorder="1" applyAlignment="1" applyProtection="1">
      <alignment horizontal="center" wrapText="1"/>
    </xf>
    <xf numFmtId="0" fontId="1" fillId="0" borderId="27" xfId="1" applyNumberFormat="1" applyBorder="1" applyAlignment="1" applyProtection="1">
      <alignment wrapText="1"/>
      <protection locked="0"/>
    </xf>
    <xf numFmtId="43" fontId="1" fillId="0" borderId="29" xfId="1" applyBorder="1" applyAlignment="1" applyProtection="1">
      <alignment wrapText="1"/>
    </xf>
    <xf numFmtId="43" fontId="1" fillId="0" borderId="29" xfId="1" applyBorder="1" applyAlignment="1" applyProtection="1">
      <alignment wrapText="1"/>
      <protection locked="0"/>
    </xf>
    <xf numFmtId="0" fontId="1" fillId="0" borderId="30" xfId="1" applyNumberFormat="1" applyBorder="1" applyAlignment="1" applyProtection="1">
      <alignment wrapText="1"/>
      <protection locked="0"/>
    </xf>
    <xf numFmtId="43" fontId="1" fillId="0" borderId="31" xfId="1" applyBorder="1" applyAlignment="1" applyProtection="1">
      <alignment wrapText="1"/>
    </xf>
    <xf numFmtId="43" fontId="1" fillId="0" borderId="31" xfId="1" applyBorder="1" applyAlignment="1" applyProtection="1">
      <alignment wrapText="1"/>
      <protection locked="0"/>
    </xf>
    <xf numFmtId="43" fontId="1" fillId="0" borderId="32" xfId="1" applyBorder="1" applyAlignment="1" applyProtection="1">
      <alignment wrapText="1"/>
      <protection locked="0"/>
    </xf>
    <xf numFmtId="0" fontId="1" fillId="0" borderId="33" xfId="1" applyNumberFormat="1" applyBorder="1" applyAlignment="1" applyProtection="1">
      <alignment wrapText="1"/>
      <protection locked="0"/>
    </xf>
    <xf numFmtId="43" fontId="1" fillId="0" borderId="34" xfId="1" applyBorder="1" applyAlignment="1" applyProtection="1">
      <alignment wrapText="1"/>
      <protection locked="0"/>
    </xf>
    <xf numFmtId="43" fontId="6" fillId="0" borderId="7" xfId="1" applyFont="1" applyBorder="1" applyAlignment="1" applyProtection="1">
      <alignment horizontal="center" wrapText="1"/>
    </xf>
    <xf numFmtId="43" fontId="6" fillId="0" borderId="20" xfId="1" applyFont="1" applyBorder="1" applyAlignment="1" applyProtection="1">
      <alignment horizontal="center" wrapText="1"/>
    </xf>
    <xf numFmtId="43" fontId="6" fillId="0" borderId="35" xfId="1" applyFont="1" applyBorder="1" applyAlignment="1" applyProtection="1">
      <alignment horizontal="center" wrapText="1"/>
    </xf>
    <xf numFmtId="43" fontId="1" fillId="0" borderId="36" xfId="1" applyBorder="1" applyAlignment="1" applyProtection="1">
      <alignment wrapText="1"/>
      <protection locked="0"/>
    </xf>
    <xf numFmtId="0" fontId="1" fillId="0" borderId="37" xfId="1" applyNumberFormat="1" applyBorder="1" applyAlignment="1" applyProtection="1">
      <alignment horizontal="center" wrapText="1"/>
      <protection locked="0"/>
    </xf>
    <xf numFmtId="43" fontId="1" fillId="0" borderId="38" xfId="1" applyBorder="1" applyAlignment="1" applyProtection="1">
      <alignment wrapText="1"/>
      <protection locked="0"/>
    </xf>
    <xf numFmtId="0" fontId="1" fillId="0" borderId="15" xfId="1" applyNumberFormat="1" applyBorder="1" applyAlignment="1" applyProtection="1">
      <alignment horizontal="center" wrapText="1"/>
      <protection locked="0"/>
    </xf>
    <xf numFmtId="43" fontId="1" fillId="0" borderId="10" xfId="1" applyFont="1" applyBorder="1" applyAlignment="1" applyProtection="1">
      <alignment wrapText="1"/>
      <protection locked="0"/>
    </xf>
    <xf numFmtId="43" fontId="1" fillId="0" borderId="39" xfId="1" applyBorder="1" applyAlignment="1" applyProtection="1">
      <alignment wrapText="1"/>
      <protection locked="0"/>
    </xf>
    <xf numFmtId="0" fontId="1" fillId="0" borderId="40" xfId="1" applyNumberFormat="1" applyBorder="1" applyAlignment="1" applyProtection="1">
      <alignment horizontal="center" wrapText="1"/>
      <protection locked="0"/>
    </xf>
    <xf numFmtId="43" fontId="1" fillId="0" borderId="41" xfId="1" applyBorder="1" applyAlignment="1" applyProtection="1">
      <alignment wrapText="1"/>
      <protection locked="0"/>
    </xf>
    <xf numFmtId="0" fontId="1" fillId="0" borderId="42" xfId="1" applyNumberFormat="1" applyBorder="1" applyAlignment="1" applyProtection="1">
      <alignment horizontal="center" wrapText="1"/>
      <protection locked="0"/>
    </xf>
    <xf numFmtId="43" fontId="3" fillId="0" borderId="25" xfId="1" applyNumberFormat="1" applyFont="1" applyBorder="1" applyAlignment="1" applyProtection="1">
      <alignment wrapText="1"/>
    </xf>
    <xf numFmtId="0" fontId="3" fillId="0" borderId="43" xfId="1" applyNumberFormat="1" applyFont="1" applyBorder="1" applyAlignment="1" applyProtection="1">
      <alignment horizontal="center" wrapText="1"/>
    </xf>
    <xf numFmtId="43" fontId="6" fillId="0" borderId="44" xfId="1" applyFont="1" applyBorder="1" applyAlignment="1" applyProtection="1">
      <alignment horizontal="center" wrapText="1"/>
    </xf>
    <xf numFmtId="43" fontId="6" fillId="0" borderId="45" xfId="1" applyFont="1" applyBorder="1" applyAlignment="1" applyProtection="1">
      <alignment horizontal="center" wrapText="1"/>
    </xf>
    <xf numFmtId="43" fontId="1" fillId="0" borderId="46" xfId="1" applyBorder="1" applyAlignment="1" applyProtection="1">
      <alignment wrapText="1"/>
      <protection locked="0"/>
    </xf>
    <xf numFmtId="43" fontId="1" fillId="0" borderId="47" xfId="1" applyBorder="1" applyAlignment="1" applyProtection="1">
      <alignment wrapText="1"/>
      <protection locked="0"/>
    </xf>
    <xf numFmtId="43" fontId="1" fillId="0" borderId="48" xfId="1" applyBorder="1" applyAlignment="1" applyProtection="1">
      <alignment wrapText="1"/>
      <protection locked="0"/>
    </xf>
    <xf numFmtId="43" fontId="1" fillId="0" borderId="49" xfId="1" applyBorder="1" applyAlignment="1" applyProtection="1">
      <alignment wrapText="1"/>
      <protection locked="0"/>
    </xf>
    <xf numFmtId="43" fontId="3" fillId="0" borderId="43" xfId="1" applyFont="1" applyBorder="1" applyAlignment="1" applyProtection="1">
      <alignment wrapText="1"/>
    </xf>
    <xf numFmtId="43" fontId="1" fillId="0" borderId="22" xfId="1" applyFont="1" applyBorder="1" applyAlignment="1">
      <alignment horizontal="center" wrapText="1"/>
    </xf>
    <xf numFmtId="43" fontId="1" fillId="0" borderId="25" xfId="1" applyFont="1" applyBorder="1" applyAlignment="1">
      <alignment horizontal="center" wrapText="1"/>
    </xf>
    <xf numFmtId="43" fontId="1" fillId="0" borderId="50" xfId="1" applyBorder="1" applyAlignment="1" applyProtection="1">
      <alignment wrapText="1"/>
    </xf>
    <xf numFmtId="43" fontId="1" fillId="0" borderId="51" xfId="1" applyBorder="1" applyAlignment="1" applyProtection="1">
      <alignment wrapText="1"/>
    </xf>
    <xf numFmtId="43" fontId="1" fillId="0" borderId="31" xfId="1" applyFont="1" applyBorder="1" applyAlignment="1" applyProtection="1">
      <alignment wrapText="1"/>
      <protection locked="0"/>
    </xf>
    <xf numFmtId="43" fontId="5" fillId="0" borderId="23" xfId="1" applyFont="1" applyBorder="1" applyAlignment="1" applyProtection="1">
      <alignment horizontal="center" vertical="center" wrapText="1"/>
    </xf>
    <xf numFmtId="165" fontId="5" fillId="0" borderId="0" xfId="0" applyNumberFormat="1" applyFont="1" applyProtection="1">
      <protection locked="0"/>
    </xf>
    <xf numFmtId="0" fontId="8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43" fontId="3" fillId="0" borderId="0" xfId="1" applyFont="1" applyProtection="1"/>
    <xf numFmtId="43" fontId="3" fillId="0" borderId="14" xfId="1" applyFont="1" applyBorder="1" applyProtection="1"/>
    <xf numFmtId="43" fontId="1" fillId="0" borderId="52" xfId="1" applyFont="1" applyBorder="1" applyAlignment="1" applyProtection="1">
      <alignment wrapText="1"/>
      <protection locked="0"/>
    </xf>
    <xf numFmtId="43" fontId="1" fillId="0" borderId="29" xfId="1" applyFont="1" applyBorder="1" applyAlignment="1" applyProtection="1">
      <alignment wrapText="1"/>
      <protection locked="0"/>
    </xf>
    <xf numFmtId="43" fontId="1" fillId="0" borderId="53" xfId="1" applyFont="1" applyBorder="1" applyAlignment="1" applyProtection="1">
      <alignment wrapText="1"/>
      <protection locked="0"/>
    </xf>
    <xf numFmtId="43" fontId="10" fillId="0" borderId="8" xfId="1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right"/>
    </xf>
    <xf numFmtId="49" fontId="1" fillId="0" borderId="26" xfId="1" applyNumberFormat="1" applyFont="1" applyBorder="1" applyAlignment="1" applyProtection="1">
      <alignment horizontal="center" wrapText="1"/>
    </xf>
    <xf numFmtId="1" fontId="1" fillId="0" borderId="28" xfId="1" applyNumberFormat="1" applyBorder="1" applyAlignment="1" applyProtection="1">
      <alignment horizontal="center" wrapText="1"/>
      <protection locked="0"/>
    </xf>
    <xf numFmtId="1" fontId="1" fillId="0" borderId="30" xfId="1" applyNumberFormat="1" applyBorder="1" applyAlignment="1" applyProtection="1">
      <alignment horizontal="center" wrapText="1"/>
      <protection locked="0"/>
    </xf>
    <xf numFmtId="1" fontId="1" fillId="0" borderId="33" xfId="1" applyNumberFormat="1" applyBorder="1" applyAlignment="1" applyProtection="1">
      <alignment horizontal="center" wrapText="1"/>
      <protection locked="0"/>
    </xf>
    <xf numFmtId="1" fontId="1" fillId="0" borderId="27" xfId="1" applyNumberFormat="1" applyBorder="1" applyAlignment="1" applyProtection="1">
      <alignment horizontal="center" wrapText="1"/>
      <protection locked="0"/>
    </xf>
    <xf numFmtId="43" fontId="12" fillId="0" borderId="0" xfId="1" applyFont="1" applyAlignment="1" applyProtection="1">
      <alignment horizontal="right"/>
    </xf>
    <xf numFmtId="17" fontId="11" fillId="0" borderId="8" xfId="1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top"/>
    </xf>
    <xf numFmtId="0" fontId="1" fillId="0" borderId="4" xfId="0" applyFont="1" applyBorder="1"/>
    <xf numFmtId="0" fontId="1" fillId="0" borderId="0" xfId="0" applyFont="1"/>
    <xf numFmtId="0" fontId="13" fillId="0" borderId="0" xfId="0" applyFont="1" applyProtection="1"/>
    <xf numFmtId="0" fontId="14" fillId="0" borderId="0" xfId="0" applyFont="1" applyProtection="1"/>
    <xf numFmtId="43" fontId="13" fillId="0" borderId="0" xfId="1" applyFont="1" applyProtection="1"/>
    <xf numFmtId="0" fontId="16" fillId="0" borderId="0" xfId="0" applyFont="1" applyAlignment="1" applyProtection="1">
      <alignment horizontal="right"/>
    </xf>
    <xf numFmtId="0" fontId="5" fillId="2" borderId="54" xfId="0" applyFont="1" applyFill="1" applyBorder="1" applyAlignment="1" applyProtection="1">
      <alignment horizontal="left"/>
    </xf>
    <xf numFmtId="0" fontId="5" fillId="2" borderId="55" xfId="0" applyFont="1" applyFill="1" applyBorder="1" applyAlignment="1" applyProtection="1">
      <alignment horizontal="left"/>
    </xf>
    <xf numFmtId="0" fontId="5" fillId="2" borderId="56" xfId="0" applyFont="1" applyFill="1" applyBorder="1" applyAlignment="1" applyProtection="1">
      <alignment horizontal="left"/>
    </xf>
    <xf numFmtId="0" fontId="15" fillId="2" borderId="57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5" fillId="2" borderId="58" xfId="0" applyFont="1" applyFill="1" applyBorder="1" applyAlignment="1" applyProtection="1">
      <alignment horizontal="center"/>
    </xf>
    <xf numFmtId="165" fontId="15" fillId="2" borderId="57" xfId="0" applyNumberFormat="1" applyFont="1" applyFill="1" applyBorder="1" applyAlignment="1" applyProtection="1">
      <alignment horizontal="center"/>
    </xf>
    <xf numFmtId="165" fontId="15" fillId="2" borderId="0" xfId="0" applyNumberFormat="1" applyFont="1" applyFill="1" applyBorder="1" applyAlignment="1" applyProtection="1">
      <alignment horizontal="center"/>
    </xf>
    <xf numFmtId="165" fontId="15" fillId="2" borderId="58" xfId="0" applyNumberFormat="1" applyFont="1" applyFill="1" applyBorder="1" applyAlignment="1" applyProtection="1">
      <alignment horizontal="center"/>
    </xf>
    <xf numFmtId="0" fontId="5" fillId="2" borderId="59" xfId="0" applyFont="1" applyFill="1" applyBorder="1" applyAlignment="1" applyProtection="1">
      <alignment horizontal="left"/>
    </xf>
    <xf numFmtId="0" fontId="5" fillId="2" borderId="14" xfId="0" applyFont="1" applyFill="1" applyBorder="1" applyAlignment="1" applyProtection="1">
      <alignment horizontal="left"/>
    </xf>
    <xf numFmtId="0" fontId="5" fillId="2" borderId="60" xfId="0" applyFont="1" applyFill="1" applyBorder="1" applyAlignment="1" applyProtection="1">
      <alignment horizontal="left"/>
    </xf>
    <xf numFmtId="0" fontId="5" fillId="0" borderId="40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9" fillId="0" borderId="15" xfId="2" applyFont="1" applyBorder="1" applyAlignment="1" applyProtection="1">
      <protection locked="0"/>
    </xf>
    <xf numFmtId="43" fontId="2" fillId="0" borderId="22" xfId="1" applyFont="1" applyBorder="1" applyAlignment="1" applyProtection="1">
      <alignment horizontal="center" vertical="center" wrapText="1"/>
    </xf>
    <xf numFmtId="43" fontId="2" fillId="0" borderId="23" xfId="1" applyFont="1" applyBorder="1" applyAlignment="1" applyProtection="1">
      <alignment horizontal="center" vertical="center" wrapText="1"/>
    </xf>
    <xf numFmtId="43" fontId="2" fillId="0" borderId="43" xfId="1" applyFont="1" applyBorder="1" applyAlignment="1" applyProtection="1">
      <alignment horizontal="center" vertical="center" wrapText="1"/>
    </xf>
    <xf numFmtId="43" fontId="4" fillId="0" borderId="22" xfId="1" applyFont="1" applyBorder="1" applyAlignment="1" applyProtection="1">
      <alignment horizontal="center" vertical="center" wrapText="1"/>
    </xf>
    <xf numFmtId="43" fontId="4" fillId="0" borderId="23" xfId="1" applyFont="1" applyBorder="1" applyAlignment="1" applyProtection="1">
      <alignment horizontal="center" vertical="center" wrapText="1"/>
    </xf>
    <xf numFmtId="43" fontId="4" fillId="0" borderId="43" xfId="1" applyFont="1" applyBorder="1" applyAlignment="1" applyProtection="1">
      <alignment horizontal="center" vertical="center" wrapText="1"/>
    </xf>
    <xf numFmtId="43" fontId="1" fillId="0" borderId="37" xfId="1" applyFont="1" applyBorder="1" applyAlignment="1" applyProtection="1">
      <alignment horizontal="center" vertical="center" wrapText="1"/>
    </xf>
    <xf numFmtId="43" fontId="1" fillId="0" borderId="46" xfId="1" applyFont="1" applyBorder="1" applyAlignment="1" applyProtection="1">
      <alignment horizontal="center" vertical="center" wrapText="1"/>
    </xf>
    <xf numFmtId="43" fontId="1" fillId="0" borderId="6" xfId="1" applyFont="1" applyBorder="1" applyAlignment="1" applyProtection="1">
      <alignment horizontal="center" wrapText="1"/>
    </xf>
    <xf numFmtId="43" fontId="1" fillId="0" borderId="8" xfId="1" applyFont="1" applyBorder="1" applyAlignment="1" applyProtection="1">
      <alignment horizontal="center" wrapText="1"/>
    </xf>
    <xf numFmtId="2" fontId="1" fillId="0" borderId="61" xfId="1" applyNumberFormat="1" applyFont="1" applyBorder="1" applyAlignment="1" applyProtection="1">
      <alignment horizontal="center" vertical="center" wrapText="1"/>
    </xf>
    <xf numFmtId="2" fontId="1" fillId="0" borderId="5" xfId="1" applyNumberFormat="1" applyFont="1" applyBorder="1" applyAlignment="1" applyProtection="1">
      <alignment horizontal="center" vertical="center" wrapText="1"/>
    </xf>
    <xf numFmtId="43" fontId="4" fillId="0" borderId="23" xfId="1" applyFont="1" applyBorder="1" applyAlignment="1" applyProtection="1">
      <alignment horizontal="center" wrapText="1"/>
    </xf>
    <xf numFmtId="43" fontId="4" fillId="0" borderId="43" xfId="1" applyFont="1" applyBorder="1" applyAlignment="1" applyProtection="1">
      <alignment horizontal="center" wrapText="1"/>
    </xf>
    <xf numFmtId="43" fontId="1" fillId="0" borderId="6" xfId="1" applyFont="1" applyBorder="1" applyAlignment="1" applyProtection="1">
      <alignment horizontal="center" vertical="center" wrapText="1"/>
    </xf>
    <xf numFmtId="43" fontId="1" fillId="0" borderId="8" xfId="1" applyFont="1" applyBorder="1" applyAlignment="1" applyProtection="1">
      <alignment horizontal="center" vertical="center" wrapText="1"/>
    </xf>
    <xf numFmtId="43" fontId="3" fillId="0" borderId="22" xfId="1" applyFont="1" applyBorder="1" applyAlignment="1" applyProtection="1">
      <alignment horizontal="center" wrapText="1"/>
    </xf>
    <xf numFmtId="43" fontId="3" fillId="0" borderId="43" xfId="1" applyFont="1" applyBorder="1" applyAlignment="1" applyProtection="1">
      <alignment horizontal="center" wrapText="1"/>
    </xf>
    <xf numFmtId="43" fontId="1" fillId="0" borderId="20" xfId="1" applyBorder="1" applyAlignment="1" applyProtection="1">
      <alignment horizontal="center" wrapText="1"/>
    </xf>
    <xf numFmtId="43" fontId="1" fillId="0" borderId="0" xfId="1" applyBorder="1" applyAlignment="1" applyProtection="1">
      <alignment horizontal="center" wrapText="1"/>
    </xf>
    <xf numFmtId="43" fontId="1" fillId="0" borderId="61" xfId="1" applyBorder="1" applyAlignment="1" applyProtection="1">
      <alignment horizontal="center" wrapText="1"/>
    </xf>
    <xf numFmtId="43" fontId="4" fillId="0" borderId="6" xfId="1" applyFont="1" applyBorder="1" applyAlignment="1" applyProtection="1">
      <alignment horizontal="center" wrapText="1"/>
    </xf>
    <xf numFmtId="43" fontId="4" fillId="0" borderId="8" xfId="1" applyFont="1" applyBorder="1" applyAlignment="1" applyProtection="1">
      <alignment horizontal="center" wrapText="1"/>
    </xf>
    <xf numFmtId="43" fontId="1" fillId="0" borderId="22" xfId="1" applyBorder="1" applyAlignment="1" applyProtection="1">
      <alignment horizontal="center" wrapText="1"/>
    </xf>
    <xf numFmtId="43" fontId="1" fillId="0" borderId="43" xfId="1" applyBorder="1" applyAlignment="1" applyProtection="1">
      <alignment horizontal="center" wrapText="1"/>
    </xf>
    <xf numFmtId="43" fontId="1" fillId="0" borderId="2" xfId="1" applyBorder="1" applyAlignment="1" applyProtection="1">
      <alignment horizontal="center" wrapText="1"/>
    </xf>
    <xf numFmtId="43" fontId="1" fillId="0" borderId="22" xfId="1" applyFont="1" applyBorder="1" applyAlignment="1" applyProtection="1">
      <alignment horizontal="center" wrapText="1"/>
    </xf>
    <xf numFmtId="43" fontId="1" fillId="0" borderId="43" xfId="1" applyFont="1" applyBorder="1" applyAlignment="1" applyProtection="1">
      <alignment horizontal="center" wrapText="1"/>
    </xf>
    <xf numFmtId="43" fontId="1" fillId="0" borderId="2" xfId="1" applyFont="1" applyBorder="1" applyAlignment="1" applyProtection="1">
      <alignment horizontal="center" wrapText="1"/>
    </xf>
    <xf numFmtId="43" fontId="1" fillId="0" borderId="5" xfId="1" applyFont="1" applyBorder="1" applyAlignment="1" applyProtection="1">
      <alignment horizontal="center" wrapText="1"/>
    </xf>
    <xf numFmtId="43" fontId="4" fillId="0" borderId="6" xfId="1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9" defaultPivotStyle="PivotStyleLight16"/>
  <colors>
    <mruColors>
      <color rgb="FF29BD15"/>
      <color rgb="FF2BC816"/>
      <color rgb="FF72AF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45</xdr:row>
      <xdr:rowOff>15876</xdr:rowOff>
    </xdr:from>
    <xdr:to>
      <xdr:col>10</xdr:col>
      <xdr:colOff>6351</xdr:colOff>
      <xdr:row>50</xdr:row>
      <xdr:rowOff>161925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66676" y="8769351"/>
          <a:ext cx="5645150" cy="10509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3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Finanzverwaltung Gemeinde Trimmis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Eingang:</a:t>
          </a:r>
        </a:p>
        <a:p>
          <a:pPr algn="l" rtl="0">
            <a:defRPr sz="1000"/>
          </a:pPr>
          <a:endParaRPr lang="de-CH" sz="16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Visum Kontrolle FV:                                    </a:t>
          </a:r>
          <a:r>
            <a:rPr lang="de-CH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Visum Dep.-Chef: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de-CH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200025</xdr:colOff>
      <xdr:row>0</xdr:row>
      <xdr:rowOff>57150</xdr:rowOff>
    </xdr:from>
    <xdr:to>
      <xdr:col>9</xdr:col>
      <xdr:colOff>725127</xdr:colOff>
      <xdr:row>4</xdr:row>
      <xdr:rowOff>66675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100F8CC-C3B7-4A03-8A7C-F81BBD6E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57150"/>
          <a:ext cx="877527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45"/>
  <sheetViews>
    <sheetView tabSelected="1" workbookViewId="0">
      <selection activeCell="E10" sqref="E10:J10"/>
    </sheetView>
  </sheetViews>
  <sheetFormatPr baseColWidth="10" defaultRowHeight="14.25" x14ac:dyDescent="0.2"/>
  <cols>
    <col min="1" max="1" width="1.140625" style="23" customWidth="1"/>
    <col min="2" max="2" width="4.85546875" style="24" customWidth="1"/>
    <col min="3" max="3" width="20.5703125" style="23" customWidth="1"/>
    <col min="4" max="5" width="9.5703125" style="23" customWidth="1"/>
    <col min="6" max="6" width="3.5703125" style="23" customWidth="1"/>
    <col min="7" max="7" width="12" style="23" customWidth="1"/>
    <col min="8" max="8" width="2" style="23" customWidth="1"/>
    <col min="9" max="9" width="5.28515625" style="23" customWidth="1"/>
    <col min="10" max="10" width="14" style="23" customWidth="1"/>
    <col min="11" max="11" width="11.42578125" style="23"/>
    <col min="12" max="12" width="14.7109375" style="23" bestFit="1" customWidth="1"/>
    <col min="13" max="16384" width="11.42578125" style="23"/>
  </cols>
  <sheetData>
    <row r="1" spans="1:12" ht="9" customHeight="1" thickTop="1" x14ac:dyDescent="0.2">
      <c r="A1" s="118"/>
      <c r="B1" s="119"/>
      <c r="C1" s="119"/>
      <c r="D1" s="119"/>
      <c r="E1" s="119"/>
      <c r="F1" s="119"/>
      <c r="G1" s="119"/>
      <c r="H1" s="120"/>
    </row>
    <row r="2" spans="1:12" ht="31.5" x14ac:dyDescent="0.6">
      <c r="A2" s="121" t="s">
        <v>9</v>
      </c>
      <c r="B2" s="122"/>
      <c r="C2" s="122"/>
      <c r="D2" s="122"/>
      <c r="E2" s="122"/>
      <c r="F2" s="122"/>
      <c r="G2" s="122"/>
      <c r="H2" s="123"/>
      <c r="L2" s="93"/>
    </row>
    <row r="3" spans="1:12" ht="31.5" x14ac:dyDescent="0.6">
      <c r="A3" s="124" t="str">
        <f>"FÜR"&amp;"  "&amp;YEAR(Detail!C1)</f>
        <v>FÜR  2023</v>
      </c>
      <c r="B3" s="125"/>
      <c r="C3" s="125"/>
      <c r="D3" s="125"/>
      <c r="E3" s="125"/>
      <c r="F3" s="125"/>
      <c r="G3" s="125"/>
      <c r="H3" s="126"/>
      <c r="L3" s="34"/>
    </row>
    <row r="4" spans="1:12" ht="9" customHeight="1" thickBot="1" x14ac:dyDescent="0.25">
      <c r="A4" s="127"/>
      <c r="B4" s="128"/>
      <c r="C4" s="128"/>
      <c r="D4" s="128"/>
      <c r="E4" s="128"/>
      <c r="F4" s="128"/>
      <c r="G4" s="128"/>
      <c r="H4" s="129"/>
    </row>
    <row r="5" spans="1:12" ht="12.75" customHeight="1" thickTop="1" x14ac:dyDescent="0.2"/>
    <row r="6" spans="1:12" x14ac:dyDescent="0.2">
      <c r="B6" s="24" t="str">
        <f>"Aufzuführen sind die Entschädigungen und Spesen vom 1.11."&amp;YEAR(Detail!C1)-1&amp;" bis am 31.10."&amp;YEAR(Detail!C1)&amp;"."</f>
        <v>Aufzuführen sind die Entschädigungen und Spesen vom 1.11.2022 bis am 31.10.2023.</v>
      </c>
    </row>
    <row r="7" spans="1:12" x14ac:dyDescent="0.2">
      <c r="B7" s="24" t="str">
        <f>"Die Entschädigungen für November und Dezember "&amp;YEAR(Detail!C1)&amp;" gehen auf die Rechnung "&amp;YEAR(Detail!C1)+1&amp;"."</f>
        <v>Die Entschädigungen für November und Dezember 2023 gehen auf die Rechnung 2024.</v>
      </c>
    </row>
    <row r="8" spans="1:12" ht="15" x14ac:dyDescent="0.25">
      <c r="B8" s="25" t="str">
        <f>"Bitte einreichen bis am 30. November "&amp;YEAR(Detail!C1)</f>
        <v>Bitte einreichen bis am 30. November 2023</v>
      </c>
    </row>
    <row r="9" spans="1:12" ht="12.75" customHeight="1" x14ac:dyDescent="0.2">
      <c r="B9" s="102"/>
    </row>
    <row r="10" spans="1:12" ht="23.25" customHeight="1" x14ac:dyDescent="0.2">
      <c r="B10" s="24" t="s">
        <v>10</v>
      </c>
      <c r="E10" s="131"/>
      <c r="F10" s="131"/>
      <c r="G10" s="131"/>
      <c r="H10" s="131"/>
      <c r="I10" s="131"/>
      <c r="J10" s="131"/>
    </row>
    <row r="11" spans="1:12" ht="23.25" customHeight="1" x14ac:dyDescent="0.2">
      <c r="B11" s="24" t="s">
        <v>14</v>
      </c>
      <c r="E11" s="132"/>
      <c r="F11" s="132"/>
      <c r="G11" s="132"/>
      <c r="H11" s="132"/>
      <c r="I11" s="132"/>
      <c r="J11" s="132"/>
    </row>
    <row r="12" spans="1:12" ht="23.25" customHeight="1" x14ac:dyDescent="0.2">
      <c r="B12" s="24" t="s">
        <v>27</v>
      </c>
      <c r="E12" s="133"/>
      <c r="F12" s="133"/>
      <c r="G12" s="133"/>
      <c r="H12" s="133"/>
      <c r="I12" s="133"/>
      <c r="J12" s="133"/>
    </row>
    <row r="13" spans="1:12" ht="23.25" customHeight="1" x14ac:dyDescent="0.2">
      <c r="B13" s="24" t="s">
        <v>11</v>
      </c>
      <c r="E13" s="132"/>
      <c r="F13" s="132"/>
      <c r="G13" s="132"/>
      <c r="H13" s="132"/>
      <c r="I13" s="132"/>
      <c r="J13" s="132"/>
    </row>
    <row r="14" spans="1:12" ht="8.25" customHeight="1" x14ac:dyDescent="0.2">
      <c r="E14" s="130"/>
      <c r="F14" s="130"/>
      <c r="G14" s="130"/>
      <c r="H14" s="130"/>
      <c r="I14" s="130"/>
      <c r="J14" s="130"/>
    </row>
    <row r="15" spans="1:12" ht="13.5" customHeight="1" x14ac:dyDescent="0.2">
      <c r="B15" s="24" t="s">
        <v>70</v>
      </c>
      <c r="E15" s="131"/>
      <c r="F15" s="131"/>
      <c r="G15" s="131"/>
      <c r="H15" s="131"/>
      <c r="I15" s="131"/>
      <c r="J15" s="131"/>
    </row>
    <row r="16" spans="1:12" ht="17.25" customHeight="1" thickBot="1" x14ac:dyDescent="0.25">
      <c r="B16" s="111" t="s">
        <v>71</v>
      </c>
      <c r="C16" s="27"/>
      <c r="D16" s="27"/>
      <c r="E16" s="27"/>
      <c r="F16" s="27"/>
      <c r="G16" s="27"/>
      <c r="H16" s="27"/>
      <c r="I16" s="27"/>
      <c r="J16" s="27"/>
    </row>
    <row r="17" spans="2:10" ht="16.5" customHeight="1" thickTop="1" x14ac:dyDescent="0.2"/>
    <row r="18" spans="2:10" ht="15.75" customHeight="1" x14ac:dyDescent="0.25">
      <c r="B18" s="28">
        <v>1</v>
      </c>
      <c r="C18" s="29" t="s">
        <v>12</v>
      </c>
      <c r="D18" s="29"/>
      <c r="G18" s="30"/>
      <c r="H18" s="117" t="s">
        <v>61</v>
      </c>
      <c r="I18" s="30" t="s">
        <v>13</v>
      </c>
      <c r="J18" s="21"/>
    </row>
    <row r="19" spans="2:10" ht="19.5" customHeight="1" x14ac:dyDescent="0.25">
      <c r="B19" s="28"/>
      <c r="C19" s="115" t="s">
        <v>82</v>
      </c>
      <c r="D19" s="115"/>
      <c r="E19" s="114"/>
      <c r="F19" s="114"/>
      <c r="G19" s="116"/>
      <c r="H19" s="30"/>
      <c r="I19" s="30"/>
      <c r="J19" s="32"/>
    </row>
    <row r="20" spans="2:10" ht="12" customHeight="1" x14ac:dyDescent="0.25">
      <c r="B20" s="28"/>
      <c r="C20" s="114" t="s">
        <v>78</v>
      </c>
      <c r="D20" s="114"/>
      <c r="E20" s="116">
        <v>2683</v>
      </c>
      <c r="F20" s="114" t="s">
        <v>76</v>
      </c>
      <c r="G20" s="114"/>
      <c r="H20" s="30"/>
      <c r="I20" s="30"/>
      <c r="J20" s="116">
        <v>2683</v>
      </c>
    </row>
    <row r="21" spans="2:10" ht="12" customHeight="1" x14ac:dyDescent="0.25">
      <c r="B21" s="28"/>
      <c r="C21" s="114" t="s">
        <v>81</v>
      </c>
      <c r="D21" s="114"/>
      <c r="E21" s="116">
        <v>2683</v>
      </c>
      <c r="F21" s="116" t="s">
        <v>79</v>
      </c>
      <c r="G21" s="114"/>
      <c r="H21" s="30"/>
      <c r="I21" s="30"/>
      <c r="J21" s="116">
        <v>1754</v>
      </c>
    </row>
    <row r="22" spans="2:10" ht="12" customHeight="1" x14ac:dyDescent="0.25">
      <c r="B22" s="28"/>
      <c r="C22" s="114" t="s">
        <v>77</v>
      </c>
      <c r="D22" s="114"/>
      <c r="E22" s="116">
        <v>2683</v>
      </c>
      <c r="F22" s="116" t="s">
        <v>80</v>
      </c>
      <c r="G22" s="114"/>
      <c r="H22" s="30"/>
      <c r="I22" s="30"/>
      <c r="J22" s="116">
        <v>1754</v>
      </c>
    </row>
    <row r="23" spans="2:10" ht="9.75" customHeight="1" x14ac:dyDescent="0.2">
      <c r="G23" s="30"/>
      <c r="H23" s="30"/>
      <c r="I23" s="30"/>
      <c r="J23" s="109"/>
    </row>
    <row r="24" spans="2:10" ht="15" x14ac:dyDescent="0.25">
      <c r="B24" s="25" t="s">
        <v>15</v>
      </c>
      <c r="G24" s="30"/>
      <c r="H24" s="30"/>
      <c r="I24" s="30"/>
      <c r="J24" s="30"/>
    </row>
    <row r="25" spans="2:10" ht="8.25" customHeight="1" x14ac:dyDescent="0.2">
      <c r="G25" s="30"/>
      <c r="H25" s="30"/>
      <c r="I25" s="30"/>
      <c r="J25" s="30"/>
    </row>
    <row r="26" spans="2:10" ht="15" x14ac:dyDescent="0.25">
      <c r="B26" s="28">
        <v>2</v>
      </c>
      <c r="C26" s="29" t="s">
        <v>16</v>
      </c>
      <c r="D26" s="29"/>
      <c r="G26" s="30"/>
      <c r="H26" s="30"/>
      <c r="I26" s="30"/>
      <c r="J26" s="30"/>
    </row>
    <row r="27" spans="2:10" ht="9" customHeight="1" x14ac:dyDescent="0.2">
      <c r="G27" s="30"/>
      <c r="H27" s="30"/>
      <c r="I27" s="30"/>
      <c r="J27" s="30"/>
    </row>
    <row r="28" spans="2:10" ht="18" customHeight="1" x14ac:dyDescent="0.2">
      <c r="B28" s="24">
        <v>2.1</v>
      </c>
      <c r="C28" s="23" t="s">
        <v>17</v>
      </c>
      <c r="F28" s="30" t="s">
        <v>13</v>
      </c>
      <c r="G28" s="22">
        <f>Detail!B20</f>
        <v>0</v>
      </c>
      <c r="H28" s="30"/>
    </row>
    <row r="29" spans="2:10" ht="18" customHeight="1" x14ac:dyDescent="0.2">
      <c r="B29" s="24">
        <v>2.2000000000000002</v>
      </c>
      <c r="C29" s="23" t="s">
        <v>5</v>
      </c>
      <c r="F29" s="30"/>
      <c r="G29" s="30"/>
      <c r="H29" s="30"/>
    </row>
    <row r="30" spans="2:10" ht="18" customHeight="1" x14ac:dyDescent="0.2">
      <c r="C30" s="31" t="s">
        <v>42</v>
      </c>
      <c r="D30" s="31"/>
      <c r="F30" s="30" t="s">
        <v>13</v>
      </c>
      <c r="G30" s="22">
        <f>Detail!C20</f>
        <v>0</v>
      </c>
      <c r="H30" s="30"/>
    </row>
    <row r="31" spans="2:10" ht="18" customHeight="1" x14ac:dyDescent="0.2">
      <c r="C31" s="31" t="s">
        <v>23</v>
      </c>
      <c r="D31" s="31"/>
      <c r="F31" s="30" t="s">
        <v>13</v>
      </c>
      <c r="G31" s="33">
        <f>Detail!D20</f>
        <v>0</v>
      </c>
      <c r="H31" s="30"/>
    </row>
    <row r="32" spans="2:10" ht="8.25" customHeight="1" x14ac:dyDescent="0.2">
      <c r="G32" s="30"/>
      <c r="H32" s="30"/>
      <c r="I32" s="30"/>
      <c r="J32" s="30"/>
    </row>
    <row r="33" spans="2:10" ht="18" customHeight="1" x14ac:dyDescent="0.2">
      <c r="B33" s="94" t="s">
        <v>18</v>
      </c>
      <c r="G33" s="30"/>
      <c r="H33" s="30"/>
      <c r="I33" s="30" t="s">
        <v>13</v>
      </c>
      <c r="J33" s="22">
        <f>SUM(G28+G30+G31)</f>
        <v>0</v>
      </c>
    </row>
    <row r="34" spans="2:10" ht="9" customHeight="1" x14ac:dyDescent="0.2">
      <c r="G34" s="30"/>
      <c r="H34" s="30"/>
      <c r="I34" s="30"/>
      <c r="J34" s="30"/>
    </row>
    <row r="35" spans="2:10" ht="19.5" customHeight="1" x14ac:dyDescent="0.25">
      <c r="B35" s="28">
        <v>3</v>
      </c>
      <c r="C35" s="29" t="s">
        <v>19</v>
      </c>
      <c r="D35" s="29"/>
      <c r="G35" s="30"/>
      <c r="H35" s="30"/>
      <c r="I35" s="30"/>
      <c r="J35" s="30"/>
    </row>
    <row r="36" spans="2:10" ht="9" customHeight="1" x14ac:dyDescent="0.2">
      <c r="G36" s="30"/>
      <c r="H36" s="30"/>
      <c r="I36" s="30"/>
      <c r="J36" s="30"/>
    </row>
    <row r="37" spans="2:10" ht="18" customHeight="1" x14ac:dyDescent="0.2">
      <c r="B37" s="24">
        <v>3.1</v>
      </c>
      <c r="C37" s="23" t="s">
        <v>20</v>
      </c>
      <c r="F37" s="23" t="s">
        <v>13</v>
      </c>
      <c r="G37" s="22">
        <f>Detail!E20</f>
        <v>0</v>
      </c>
      <c r="H37" s="32"/>
      <c r="I37" s="30"/>
      <c r="J37" s="30"/>
    </row>
    <row r="38" spans="2:10" ht="18" customHeight="1" x14ac:dyDescent="0.2">
      <c r="B38" s="24">
        <v>3.2</v>
      </c>
      <c r="C38" s="23" t="s">
        <v>21</v>
      </c>
      <c r="F38" s="23" t="s">
        <v>13</v>
      </c>
      <c r="G38" s="33">
        <f>Detail!F20</f>
        <v>0</v>
      </c>
      <c r="H38" s="32"/>
      <c r="I38" s="30" t="s">
        <v>13</v>
      </c>
      <c r="J38" s="32"/>
    </row>
    <row r="39" spans="2:10" ht="9" customHeight="1" x14ac:dyDescent="0.2">
      <c r="G39" s="30"/>
      <c r="H39" s="30"/>
      <c r="I39" s="30"/>
      <c r="J39" s="30"/>
    </row>
    <row r="40" spans="2:10" ht="18" customHeight="1" x14ac:dyDescent="0.2">
      <c r="B40" s="94" t="s">
        <v>62</v>
      </c>
      <c r="G40" s="30"/>
      <c r="H40" s="30"/>
      <c r="I40" s="30" t="s">
        <v>13</v>
      </c>
      <c r="J40" s="22">
        <f>SUM(G37+G38)</f>
        <v>0</v>
      </c>
    </row>
    <row r="41" spans="2:10" ht="19.5" customHeight="1" thickBot="1" x14ac:dyDescent="0.3">
      <c r="B41" s="95" t="s">
        <v>22</v>
      </c>
      <c r="G41" s="30"/>
      <c r="H41" s="30"/>
      <c r="I41" s="96" t="s">
        <v>13</v>
      </c>
      <c r="J41" s="97">
        <f>SUM(J18+J33+J40)</f>
        <v>0</v>
      </c>
    </row>
    <row r="42" spans="2:10" ht="15" thickTop="1" x14ac:dyDescent="0.2">
      <c r="G42" s="30"/>
      <c r="H42" s="30"/>
      <c r="I42" s="30"/>
      <c r="J42" s="30"/>
    </row>
    <row r="44" spans="2:10" x14ac:dyDescent="0.2">
      <c r="C44" s="103" t="s">
        <v>64</v>
      </c>
      <c r="D44" s="103"/>
      <c r="E44" s="26"/>
      <c r="F44" s="26"/>
      <c r="G44" s="26"/>
      <c r="H44" s="26"/>
      <c r="I44" s="26"/>
      <c r="J44" s="26"/>
    </row>
    <row r="45" spans="2:10" ht="9.75" customHeight="1" x14ac:dyDescent="0.2"/>
  </sheetData>
  <sheetProtection algorithmName="SHA-512" hashValue="4V1YwpXzmlJ6sB+n4UQoBPg+36LvZIQyRNxqlkxEH0o9XHgy7ZxpY6UmPcSNawXCqfxqJ4+cj0HXo67jaAFKng==" saltValue="SfZRYSMf2J5sYAaASUXsdQ==" spinCount="100000" sheet="1" selectLockedCells="1"/>
  <customSheetViews>
    <customSheetView guid="{B7825E4C-FB4C-45E6-833C-78CFDADD6E04}" showRuler="0" topLeftCell="A11">
      <selection activeCell="D15" sqref="D15:I16"/>
      <pageMargins left="0.88" right="0.63" top="0.53" bottom="0.59" header="0.47" footer="0.59"/>
      <pageSetup paperSize="9" orientation="portrait" horizontalDpi="300" verticalDpi="300" r:id="rId1"/>
      <headerFooter alignWithMargins="0"/>
    </customSheetView>
    <customSheetView guid="{B90024B9-B1D7-4814-B2B8-877E168A9273}" showRuler="0" topLeftCell="A10">
      <selection activeCell="F25" sqref="F25"/>
      <pageMargins left="0.88" right="0.63" top="0.53" bottom="0.59" header="0.47" footer="0.59"/>
      <pageSetup paperSize="9" orientation="portrait" horizontalDpi="300" verticalDpi="300" r:id="rId2"/>
      <headerFooter alignWithMargins="0"/>
    </customSheetView>
  </customSheetViews>
  <mergeCells count="9">
    <mergeCell ref="A1:H1"/>
    <mergeCell ref="A2:H2"/>
    <mergeCell ref="A3:H3"/>
    <mergeCell ref="A4:H4"/>
    <mergeCell ref="E14:J15"/>
    <mergeCell ref="E10:J10"/>
    <mergeCell ref="E11:J11"/>
    <mergeCell ref="E12:J12"/>
    <mergeCell ref="E13:J13"/>
  </mergeCells>
  <phoneticPr fontId="0" type="noConversion"/>
  <pageMargins left="0.78740157480314965" right="0.62992125984251968" top="0.51181102362204722" bottom="0.39370078740157483" header="0.47244094488188981" footer="0.59055118110236227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2"/>
  <sheetViews>
    <sheetView workbookViewId="0"/>
  </sheetViews>
  <sheetFormatPr baseColWidth="10" defaultRowHeight="12.75" x14ac:dyDescent="0.2"/>
  <cols>
    <col min="1" max="1" width="11" style="16" customWidth="1"/>
    <col min="2" max="2" width="58.5703125" style="16" customWidth="1"/>
    <col min="3" max="3" width="4.5703125" style="47" customWidth="1"/>
    <col min="4" max="4" width="7.7109375" style="48" customWidth="1"/>
    <col min="5" max="5" width="4.7109375" style="48" customWidth="1"/>
    <col min="6" max="6" width="7.7109375" style="16" customWidth="1"/>
    <col min="7" max="7" width="4.7109375" style="16" customWidth="1"/>
    <col min="8" max="8" width="7.7109375" style="16" customWidth="1"/>
    <col min="9" max="9" width="9.5703125" style="16" customWidth="1"/>
    <col min="10" max="10" width="6.28515625" style="16" customWidth="1"/>
    <col min="11" max="11" width="8.140625" style="16" customWidth="1"/>
    <col min="12" max="12" width="9.28515625" style="16" customWidth="1"/>
    <col min="13" max="16384" width="11.42578125" style="16"/>
  </cols>
  <sheetData>
    <row r="1" spans="1:12" ht="23.25" customHeight="1" thickBot="1" x14ac:dyDescent="0.25">
      <c r="A1" s="53" t="s">
        <v>59</v>
      </c>
      <c r="B1" s="92" t="str">
        <f>Zusammenzug!E10&amp;" "&amp;Zusammenzug!L3&amp;" "&amp;Zusammenzug!E11</f>
        <v xml:space="preserve">  </v>
      </c>
      <c r="C1" s="134" t="s">
        <v>0</v>
      </c>
      <c r="D1" s="135"/>
      <c r="E1" s="135"/>
      <c r="F1" s="135"/>
      <c r="G1" s="135"/>
      <c r="H1" s="136"/>
      <c r="I1" s="134" t="s">
        <v>2</v>
      </c>
      <c r="J1" s="135"/>
      <c r="K1" s="135"/>
      <c r="L1" s="136"/>
    </row>
    <row r="2" spans="1:12" ht="40.5" customHeight="1" thickBot="1" x14ac:dyDescent="0.3">
      <c r="A2" s="152"/>
      <c r="B2" s="50" t="s">
        <v>8</v>
      </c>
      <c r="C2" s="137" t="s">
        <v>37</v>
      </c>
      <c r="D2" s="138"/>
      <c r="E2" s="137" t="s">
        <v>36</v>
      </c>
      <c r="F2" s="139"/>
      <c r="G2" s="137" t="s">
        <v>39</v>
      </c>
      <c r="H2" s="139"/>
      <c r="I2" s="43" t="s">
        <v>20</v>
      </c>
      <c r="J2" s="146" t="s">
        <v>21</v>
      </c>
      <c r="K2" s="146"/>
      <c r="L2" s="147"/>
    </row>
    <row r="3" spans="1:12" ht="30" customHeight="1" thickBot="1" x14ac:dyDescent="0.3">
      <c r="A3" s="153"/>
      <c r="B3" s="51"/>
      <c r="C3" s="160" t="s">
        <v>38</v>
      </c>
      <c r="D3" s="161"/>
      <c r="E3" s="160" t="s">
        <v>38</v>
      </c>
      <c r="F3" s="161"/>
      <c r="G3" s="160" t="s">
        <v>40</v>
      </c>
      <c r="H3" s="161"/>
      <c r="I3" s="148" t="s">
        <v>30</v>
      </c>
      <c r="J3" s="140" t="s">
        <v>43</v>
      </c>
      <c r="K3" s="141"/>
      <c r="L3" s="162" t="s">
        <v>44</v>
      </c>
    </row>
    <row r="4" spans="1:12" ht="21" customHeight="1" thickBot="1" x14ac:dyDescent="0.25">
      <c r="A4" s="154"/>
      <c r="B4" s="155" t="s">
        <v>4</v>
      </c>
      <c r="C4" s="157">
        <f>SUM(Detail!B24)</f>
        <v>36</v>
      </c>
      <c r="D4" s="158"/>
      <c r="E4" s="157">
        <f>SUM(Detail!C24)</f>
        <v>36</v>
      </c>
      <c r="F4" s="158"/>
      <c r="G4" s="152">
        <f>SUM(Detail!D24)</f>
        <v>53</v>
      </c>
      <c r="H4" s="159"/>
      <c r="I4" s="149"/>
      <c r="J4" s="144">
        <f>SUM(Detail!F24)</f>
        <v>0.7</v>
      </c>
      <c r="K4" s="145"/>
      <c r="L4" s="163"/>
    </row>
    <row r="5" spans="1:12" ht="15.75" customHeight="1" thickBot="1" x14ac:dyDescent="0.25">
      <c r="A5" s="41" t="s">
        <v>1</v>
      </c>
      <c r="B5" s="156"/>
      <c r="C5" s="55" t="s">
        <v>29</v>
      </c>
      <c r="D5" s="56" t="s">
        <v>28</v>
      </c>
      <c r="E5" s="55" t="s">
        <v>29</v>
      </c>
      <c r="F5" s="56" t="s">
        <v>28</v>
      </c>
      <c r="G5" s="55" t="s">
        <v>63</v>
      </c>
      <c r="H5" s="56" t="s">
        <v>13</v>
      </c>
      <c r="I5" s="66" t="s">
        <v>13</v>
      </c>
      <c r="J5" s="67" t="s">
        <v>45</v>
      </c>
      <c r="K5" s="80" t="s">
        <v>13</v>
      </c>
      <c r="L5" s="81" t="s">
        <v>13</v>
      </c>
    </row>
    <row r="6" spans="1:12" ht="15" customHeight="1" x14ac:dyDescent="0.2">
      <c r="A6" s="35"/>
      <c r="B6" s="17"/>
      <c r="C6" s="57"/>
      <c r="D6" s="61">
        <f>IF(AVERAGE((C6*$C$4)+(E6*$E$4))&gt;280,140,(C6*$C$4))</f>
        <v>0</v>
      </c>
      <c r="E6" s="57"/>
      <c r="F6" s="61">
        <f>IF(AVERAGE((C6*$C$4)+(E6*$E$4))&gt;280,140,(E6*$E$4))</f>
        <v>0</v>
      </c>
      <c r="G6" s="105"/>
      <c r="H6" s="61">
        <f>IF(G6,51,0)</f>
        <v>0</v>
      </c>
      <c r="I6" s="69"/>
      <c r="J6" s="70"/>
      <c r="K6" s="58">
        <f t="shared" ref="K6:K31" si="0">J6*$J$4</f>
        <v>0</v>
      </c>
      <c r="L6" s="82"/>
    </row>
    <row r="7" spans="1:12" ht="15" customHeight="1" x14ac:dyDescent="0.2">
      <c r="A7" s="40"/>
      <c r="B7" s="18"/>
      <c r="C7" s="60"/>
      <c r="D7" s="61">
        <f t="shared" ref="D7:D31" si="1">IF(AVERAGE((C7*$C$4)+(E7*$E$4))&gt;280,140,(C7*$C$4))</f>
        <v>0</v>
      </c>
      <c r="E7" s="60"/>
      <c r="F7" s="61">
        <f t="shared" ref="F7:F31" si="2">IF(AVERAGE((C7*$C$4)+(E7*$E$4))&gt;280,140,(E7*$E$4))</f>
        <v>0</v>
      </c>
      <c r="G7" s="108"/>
      <c r="H7" s="61">
        <f>IF(G7,51,0)</f>
        <v>0</v>
      </c>
      <c r="I7" s="71"/>
      <c r="J7" s="72"/>
      <c r="K7" s="61">
        <f t="shared" si="0"/>
        <v>0</v>
      </c>
      <c r="L7" s="83"/>
    </row>
    <row r="8" spans="1:12" ht="15" customHeight="1" x14ac:dyDescent="0.2">
      <c r="A8" s="37"/>
      <c r="B8" s="18"/>
      <c r="C8" s="60"/>
      <c r="D8" s="61">
        <f t="shared" si="1"/>
        <v>0</v>
      </c>
      <c r="E8" s="60"/>
      <c r="F8" s="61">
        <f t="shared" si="2"/>
        <v>0</v>
      </c>
      <c r="G8" s="106"/>
      <c r="H8" s="61">
        <f t="shared" ref="H8:H31" si="3">IF(G8,51,0)</f>
        <v>0</v>
      </c>
      <c r="I8" s="71"/>
      <c r="J8" s="72"/>
      <c r="K8" s="61">
        <f t="shared" si="0"/>
        <v>0</v>
      </c>
      <c r="L8" s="83"/>
    </row>
    <row r="9" spans="1:12" ht="15" customHeight="1" x14ac:dyDescent="0.2">
      <c r="A9" s="37"/>
      <c r="B9" s="18"/>
      <c r="C9" s="60"/>
      <c r="D9" s="61">
        <f t="shared" si="1"/>
        <v>0</v>
      </c>
      <c r="E9" s="60"/>
      <c r="F9" s="61">
        <f t="shared" si="2"/>
        <v>0</v>
      </c>
      <c r="G9" s="106"/>
      <c r="H9" s="61">
        <f t="shared" si="3"/>
        <v>0</v>
      </c>
      <c r="I9" s="71"/>
      <c r="J9" s="72"/>
      <c r="K9" s="61">
        <f t="shared" si="0"/>
        <v>0</v>
      </c>
      <c r="L9" s="83"/>
    </row>
    <row r="10" spans="1:12" ht="15" customHeight="1" x14ac:dyDescent="0.2">
      <c r="A10" s="37"/>
      <c r="B10" s="18"/>
      <c r="C10" s="60"/>
      <c r="D10" s="61">
        <f t="shared" si="1"/>
        <v>0</v>
      </c>
      <c r="E10" s="60"/>
      <c r="F10" s="61">
        <f t="shared" si="2"/>
        <v>0</v>
      </c>
      <c r="G10" s="106"/>
      <c r="H10" s="61">
        <f t="shared" si="3"/>
        <v>0</v>
      </c>
      <c r="I10" s="71"/>
      <c r="J10" s="72"/>
      <c r="K10" s="61">
        <f t="shared" si="0"/>
        <v>0</v>
      </c>
      <c r="L10" s="83"/>
    </row>
    <row r="11" spans="1:12" ht="15" customHeight="1" x14ac:dyDescent="0.2">
      <c r="A11" s="37"/>
      <c r="B11" s="18"/>
      <c r="C11" s="60"/>
      <c r="D11" s="61">
        <f t="shared" si="1"/>
        <v>0</v>
      </c>
      <c r="E11" s="60"/>
      <c r="F11" s="61">
        <f t="shared" si="2"/>
        <v>0</v>
      </c>
      <c r="G11" s="106"/>
      <c r="H11" s="61">
        <f t="shared" si="3"/>
        <v>0</v>
      </c>
      <c r="I11" s="71"/>
      <c r="J11" s="72"/>
      <c r="K11" s="61">
        <f t="shared" si="0"/>
        <v>0</v>
      </c>
      <c r="L11" s="83"/>
    </row>
    <row r="12" spans="1:12" ht="15" customHeight="1" x14ac:dyDescent="0.2">
      <c r="A12" s="37"/>
      <c r="B12" s="18"/>
      <c r="C12" s="60"/>
      <c r="D12" s="61">
        <f t="shared" si="1"/>
        <v>0</v>
      </c>
      <c r="E12" s="60"/>
      <c r="F12" s="61">
        <f t="shared" si="2"/>
        <v>0</v>
      </c>
      <c r="G12" s="106"/>
      <c r="H12" s="61">
        <f t="shared" si="3"/>
        <v>0</v>
      </c>
      <c r="I12" s="71"/>
      <c r="J12" s="72"/>
      <c r="K12" s="61">
        <f t="shared" si="0"/>
        <v>0</v>
      </c>
      <c r="L12" s="83"/>
    </row>
    <row r="13" spans="1:12" ht="15" customHeight="1" x14ac:dyDescent="0.2">
      <c r="A13" s="37"/>
      <c r="B13" s="18"/>
      <c r="C13" s="60"/>
      <c r="D13" s="61">
        <f t="shared" si="1"/>
        <v>0</v>
      </c>
      <c r="E13" s="60"/>
      <c r="F13" s="61">
        <f t="shared" si="2"/>
        <v>0</v>
      </c>
      <c r="G13" s="106"/>
      <c r="H13" s="61">
        <f t="shared" si="3"/>
        <v>0</v>
      </c>
      <c r="I13" s="71"/>
      <c r="J13" s="72"/>
      <c r="K13" s="61">
        <f t="shared" si="0"/>
        <v>0</v>
      </c>
      <c r="L13" s="83"/>
    </row>
    <row r="14" spans="1:12" ht="15" customHeight="1" x14ac:dyDescent="0.2">
      <c r="A14" s="37"/>
      <c r="B14" s="18"/>
      <c r="C14" s="60"/>
      <c r="D14" s="61">
        <f t="shared" si="1"/>
        <v>0</v>
      </c>
      <c r="E14" s="60"/>
      <c r="F14" s="61">
        <f t="shared" si="2"/>
        <v>0</v>
      </c>
      <c r="G14" s="106"/>
      <c r="H14" s="61">
        <f t="shared" si="3"/>
        <v>0</v>
      </c>
      <c r="I14" s="71"/>
      <c r="J14" s="72"/>
      <c r="K14" s="61">
        <f t="shared" si="0"/>
        <v>0</v>
      </c>
      <c r="L14" s="83"/>
    </row>
    <row r="15" spans="1:12" ht="15" customHeight="1" x14ac:dyDescent="0.2">
      <c r="A15" s="37"/>
      <c r="B15" s="18"/>
      <c r="C15" s="60"/>
      <c r="D15" s="61">
        <f t="shared" si="1"/>
        <v>0</v>
      </c>
      <c r="E15" s="60"/>
      <c r="F15" s="61">
        <f t="shared" si="2"/>
        <v>0</v>
      </c>
      <c r="G15" s="106"/>
      <c r="H15" s="61">
        <f t="shared" si="3"/>
        <v>0</v>
      </c>
      <c r="I15" s="71"/>
      <c r="J15" s="72"/>
      <c r="K15" s="61">
        <f t="shared" si="0"/>
        <v>0</v>
      </c>
      <c r="L15" s="83"/>
    </row>
    <row r="16" spans="1:12" ht="15" customHeight="1" x14ac:dyDescent="0.2">
      <c r="A16" s="37"/>
      <c r="B16" s="18"/>
      <c r="C16" s="60"/>
      <c r="D16" s="61">
        <f t="shared" si="1"/>
        <v>0</v>
      </c>
      <c r="E16" s="60"/>
      <c r="F16" s="61">
        <f t="shared" si="2"/>
        <v>0</v>
      </c>
      <c r="G16" s="106"/>
      <c r="H16" s="61">
        <f t="shared" si="3"/>
        <v>0</v>
      </c>
      <c r="I16" s="71"/>
      <c r="J16" s="72"/>
      <c r="K16" s="61">
        <f t="shared" si="0"/>
        <v>0</v>
      </c>
      <c r="L16" s="83"/>
    </row>
    <row r="17" spans="1:12" ht="15" customHeight="1" x14ac:dyDescent="0.2">
      <c r="A17" s="36"/>
      <c r="B17" s="18"/>
      <c r="C17" s="60"/>
      <c r="D17" s="61">
        <f t="shared" si="1"/>
        <v>0</v>
      </c>
      <c r="E17" s="60"/>
      <c r="F17" s="61">
        <f t="shared" si="2"/>
        <v>0</v>
      </c>
      <c r="G17" s="106"/>
      <c r="H17" s="61">
        <f t="shared" si="3"/>
        <v>0</v>
      </c>
      <c r="I17" s="71"/>
      <c r="J17" s="72"/>
      <c r="K17" s="61">
        <f t="shared" si="0"/>
        <v>0</v>
      </c>
      <c r="L17" s="83"/>
    </row>
    <row r="18" spans="1:12" ht="15" customHeight="1" x14ac:dyDescent="0.2">
      <c r="A18" s="37"/>
      <c r="B18" s="18"/>
      <c r="C18" s="60"/>
      <c r="D18" s="61">
        <f t="shared" si="1"/>
        <v>0</v>
      </c>
      <c r="E18" s="60"/>
      <c r="F18" s="61">
        <f t="shared" si="2"/>
        <v>0</v>
      </c>
      <c r="G18" s="106"/>
      <c r="H18" s="61">
        <f t="shared" si="3"/>
        <v>0</v>
      </c>
      <c r="I18" s="71"/>
      <c r="J18" s="72"/>
      <c r="K18" s="61">
        <f t="shared" si="0"/>
        <v>0</v>
      </c>
      <c r="L18" s="83"/>
    </row>
    <row r="19" spans="1:12" ht="15" customHeight="1" x14ac:dyDescent="0.2">
      <c r="A19" s="37"/>
      <c r="B19" s="18"/>
      <c r="C19" s="60"/>
      <c r="D19" s="61">
        <f t="shared" si="1"/>
        <v>0</v>
      </c>
      <c r="E19" s="60"/>
      <c r="F19" s="61">
        <f t="shared" si="2"/>
        <v>0</v>
      </c>
      <c r="G19" s="106"/>
      <c r="H19" s="61">
        <f t="shared" si="3"/>
        <v>0</v>
      </c>
      <c r="I19" s="71"/>
      <c r="J19" s="72"/>
      <c r="K19" s="61">
        <f t="shared" si="0"/>
        <v>0</v>
      </c>
      <c r="L19" s="83"/>
    </row>
    <row r="20" spans="1:12" ht="15" customHeight="1" x14ac:dyDescent="0.2">
      <c r="A20" s="36"/>
      <c r="B20" s="18"/>
      <c r="C20" s="60"/>
      <c r="D20" s="61">
        <f t="shared" si="1"/>
        <v>0</v>
      </c>
      <c r="E20" s="60"/>
      <c r="F20" s="61">
        <f t="shared" si="2"/>
        <v>0</v>
      </c>
      <c r="G20" s="106"/>
      <c r="H20" s="61">
        <f t="shared" si="3"/>
        <v>0</v>
      </c>
      <c r="I20" s="71"/>
      <c r="J20" s="72"/>
      <c r="K20" s="61">
        <f t="shared" si="0"/>
        <v>0</v>
      </c>
      <c r="L20" s="83"/>
    </row>
    <row r="21" spans="1:12" ht="15" customHeight="1" x14ac:dyDescent="0.2">
      <c r="A21" s="37"/>
      <c r="B21" s="18"/>
      <c r="C21" s="60"/>
      <c r="D21" s="61">
        <f t="shared" si="1"/>
        <v>0</v>
      </c>
      <c r="E21" s="60"/>
      <c r="F21" s="61">
        <f t="shared" si="2"/>
        <v>0</v>
      </c>
      <c r="G21" s="106"/>
      <c r="H21" s="61">
        <f t="shared" si="3"/>
        <v>0</v>
      </c>
      <c r="I21" s="71"/>
      <c r="J21" s="72"/>
      <c r="K21" s="61">
        <f t="shared" si="0"/>
        <v>0</v>
      </c>
      <c r="L21" s="83"/>
    </row>
    <row r="22" spans="1:12" ht="15" customHeight="1" x14ac:dyDescent="0.2">
      <c r="A22" s="37"/>
      <c r="B22" s="18"/>
      <c r="C22" s="60"/>
      <c r="D22" s="61">
        <f t="shared" si="1"/>
        <v>0</v>
      </c>
      <c r="E22" s="60"/>
      <c r="F22" s="61">
        <f t="shared" si="2"/>
        <v>0</v>
      </c>
      <c r="G22" s="106"/>
      <c r="H22" s="61">
        <f t="shared" si="3"/>
        <v>0</v>
      </c>
      <c r="I22" s="71"/>
      <c r="J22" s="72"/>
      <c r="K22" s="61">
        <f t="shared" si="0"/>
        <v>0</v>
      </c>
      <c r="L22" s="83"/>
    </row>
    <row r="23" spans="1:12" ht="15" customHeight="1" x14ac:dyDescent="0.2">
      <c r="A23" s="37"/>
      <c r="B23" s="18"/>
      <c r="C23" s="60"/>
      <c r="D23" s="61">
        <f t="shared" si="1"/>
        <v>0</v>
      </c>
      <c r="E23" s="60"/>
      <c r="F23" s="61">
        <f t="shared" si="2"/>
        <v>0</v>
      </c>
      <c r="G23" s="106"/>
      <c r="H23" s="61">
        <f t="shared" si="3"/>
        <v>0</v>
      </c>
      <c r="I23" s="71"/>
      <c r="J23" s="72"/>
      <c r="K23" s="61">
        <f t="shared" si="0"/>
        <v>0</v>
      </c>
      <c r="L23" s="83"/>
    </row>
    <row r="24" spans="1:12" ht="15" customHeight="1" x14ac:dyDescent="0.2">
      <c r="A24" s="37"/>
      <c r="B24" s="18"/>
      <c r="C24" s="60"/>
      <c r="D24" s="61">
        <f t="shared" si="1"/>
        <v>0</v>
      </c>
      <c r="E24" s="60"/>
      <c r="F24" s="61">
        <f t="shared" si="2"/>
        <v>0</v>
      </c>
      <c r="G24" s="106"/>
      <c r="H24" s="61">
        <f t="shared" si="3"/>
        <v>0</v>
      </c>
      <c r="I24" s="71"/>
      <c r="J24" s="72"/>
      <c r="K24" s="61">
        <f t="shared" si="0"/>
        <v>0</v>
      </c>
      <c r="L24" s="83"/>
    </row>
    <row r="25" spans="1:12" ht="15" customHeight="1" x14ac:dyDescent="0.2">
      <c r="A25" s="37"/>
      <c r="B25" s="18"/>
      <c r="C25" s="60"/>
      <c r="D25" s="61">
        <f t="shared" si="1"/>
        <v>0</v>
      </c>
      <c r="E25" s="60"/>
      <c r="F25" s="61">
        <f t="shared" si="2"/>
        <v>0</v>
      </c>
      <c r="G25" s="106"/>
      <c r="H25" s="61">
        <f t="shared" si="3"/>
        <v>0</v>
      </c>
      <c r="I25" s="71"/>
      <c r="J25" s="72"/>
      <c r="K25" s="61">
        <f t="shared" si="0"/>
        <v>0</v>
      </c>
      <c r="L25" s="83"/>
    </row>
    <row r="26" spans="1:12" ht="15" customHeight="1" x14ac:dyDescent="0.2">
      <c r="A26" s="37"/>
      <c r="B26" s="18"/>
      <c r="C26" s="60"/>
      <c r="D26" s="61">
        <f t="shared" si="1"/>
        <v>0</v>
      </c>
      <c r="E26" s="60"/>
      <c r="F26" s="61">
        <f t="shared" si="2"/>
        <v>0</v>
      </c>
      <c r="G26" s="106"/>
      <c r="H26" s="61">
        <f t="shared" si="3"/>
        <v>0</v>
      </c>
      <c r="I26" s="71"/>
      <c r="J26" s="72"/>
      <c r="K26" s="61">
        <f t="shared" si="0"/>
        <v>0</v>
      </c>
      <c r="L26" s="83"/>
    </row>
    <row r="27" spans="1:12" ht="15" customHeight="1" x14ac:dyDescent="0.2">
      <c r="A27" s="37"/>
      <c r="B27" s="18"/>
      <c r="C27" s="60"/>
      <c r="D27" s="61">
        <f t="shared" si="1"/>
        <v>0</v>
      </c>
      <c r="E27" s="60"/>
      <c r="F27" s="61">
        <f t="shared" si="2"/>
        <v>0</v>
      </c>
      <c r="G27" s="106"/>
      <c r="H27" s="61">
        <f t="shared" si="3"/>
        <v>0</v>
      </c>
      <c r="I27" s="71"/>
      <c r="J27" s="72"/>
      <c r="K27" s="61">
        <f t="shared" si="0"/>
        <v>0</v>
      </c>
      <c r="L27" s="83"/>
    </row>
    <row r="28" spans="1:12" ht="15" customHeight="1" x14ac:dyDescent="0.2">
      <c r="A28" s="37"/>
      <c r="B28" s="18"/>
      <c r="C28" s="60"/>
      <c r="D28" s="61">
        <f t="shared" si="1"/>
        <v>0</v>
      </c>
      <c r="E28" s="60"/>
      <c r="F28" s="61">
        <f t="shared" si="2"/>
        <v>0</v>
      </c>
      <c r="G28" s="106"/>
      <c r="H28" s="61">
        <f t="shared" si="3"/>
        <v>0</v>
      </c>
      <c r="I28" s="71"/>
      <c r="J28" s="72"/>
      <c r="K28" s="61">
        <f t="shared" si="0"/>
        <v>0</v>
      </c>
      <c r="L28" s="83"/>
    </row>
    <row r="29" spans="1:12" ht="15" customHeight="1" x14ac:dyDescent="0.2">
      <c r="A29" s="37"/>
      <c r="B29" s="18"/>
      <c r="C29" s="60"/>
      <c r="D29" s="61">
        <f t="shared" si="1"/>
        <v>0</v>
      </c>
      <c r="E29" s="60"/>
      <c r="F29" s="61">
        <f t="shared" si="2"/>
        <v>0</v>
      </c>
      <c r="G29" s="106"/>
      <c r="H29" s="61">
        <f t="shared" si="3"/>
        <v>0</v>
      </c>
      <c r="I29" s="71"/>
      <c r="J29" s="72"/>
      <c r="K29" s="61">
        <f t="shared" si="0"/>
        <v>0</v>
      </c>
      <c r="L29" s="83"/>
    </row>
    <row r="30" spans="1:12" ht="15" customHeight="1" x14ac:dyDescent="0.2">
      <c r="A30" s="38"/>
      <c r="B30" s="19"/>
      <c r="C30" s="60"/>
      <c r="D30" s="61">
        <f t="shared" si="1"/>
        <v>0</v>
      </c>
      <c r="E30" s="60"/>
      <c r="F30" s="61">
        <f t="shared" si="2"/>
        <v>0</v>
      </c>
      <c r="G30" s="106"/>
      <c r="H30" s="61">
        <f t="shared" si="3"/>
        <v>0</v>
      </c>
      <c r="I30" s="74"/>
      <c r="J30" s="75"/>
      <c r="K30" s="61">
        <f t="shared" si="0"/>
        <v>0</v>
      </c>
      <c r="L30" s="84"/>
    </row>
    <row r="31" spans="1:12" ht="15" customHeight="1" thickBot="1" x14ac:dyDescent="0.25">
      <c r="A31" s="39"/>
      <c r="B31" s="20"/>
      <c r="C31" s="64"/>
      <c r="D31" s="61">
        <f t="shared" si="1"/>
        <v>0</v>
      </c>
      <c r="E31" s="64"/>
      <c r="F31" s="61">
        <f t="shared" si="2"/>
        <v>0</v>
      </c>
      <c r="G31" s="107"/>
      <c r="H31" s="61">
        <f t="shared" si="3"/>
        <v>0</v>
      </c>
      <c r="I31" s="76"/>
      <c r="J31" s="77"/>
      <c r="K31" s="61">
        <f t="shared" si="0"/>
        <v>0</v>
      </c>
      <c r="L31" s="85"/>
    </row>
    <row r="32" spans="1:12" s="46" customFormat="1" ht="15" customHeight="1" thickBot="1" x14ac:dyDescent="0.3">
      <c r="A32" s="44" t="s">
        <v>24</v>
      </c>
      <c r="B32" s="45"/>
      <c r="C32" s="150">
        <f>SUM(D6:D31)</f>
        <v>0</v>
      </c>
      <c r="D32" s="151"/>
      <c r="E32" s="150">
        <f>SUM(F6:F31)</f>
        <v>0</v>
      </c>
      <c r="F32" s="151"/>
      <c r="G32" s="150">
        <f>SUM(H6:H31)</f>
        <v>0</v>
      </c>
      <c r="H32" s="151"/>
      <c r="I32" s="78">
        <f>SUM(I6:I31)</f>
        <v>0</v>
      </c>
      <c r="J32" s="79">
        <f>SUM(J6:J31)</f>
        <v>0</v>
      </c>
      <c r="K32" s="49">
        <f>SUM(K6:K31)</f>
        <v>0</v>
      </c>
      <c r="L32" s="86">
        <f>SUM(L6:L31)</f>
        <v>0</v>
      </c>
    </row>
  </sheetData>
  <sheetProtection algorithmName="SHA-512" hashValue="fZubIIx1pDYRqki10Vr1emmumVyavcqsseimqChGxPiJ8qVcpbuqRlmY5w6X5OWUwaqZxt495VgxiksZrofUZQ==" saltValue="GQLCXGvz6mI9EgeKCVyZjw==" spinCount="100000" sheet="1" objects="1" scenarios="1" selectLockedCells="1"/>
  <customSheetViews>
    <customSheetView guid="{B90024B9-B1D7-4814-B2B8-877E168A9273}" zeroValues="0" showRuler="0">
      <pageMargins left="0.47244094488188981" right="0.27559055118110237" top="0.51181102362204722" bottom="0.35433070866141736" header="0.51181102362204722" footer="0.35433070866141736"/>
      <printOptions horizontalCentered="1" verticalCentered="1" gridLines="1"/>
      <pageSetup paperSize="9" orientation="landscape" r:id="rId1"/>
      <headerFooter alignWithMargins="0"/>
    </customSheetView>
  </customSheetViews>
  <mergeCells count="21">
    <mergeCell ref="A2:A4"/>
    <mergeCell ref="B4:B5"/>
    <mergeCell ref="G4:H4"/>
    <mergeCell ref="C3:D3"/>
    <mergeCell ref="C4:D4"/>
    <mergeCell ref="E4:F4"/>
    <mergeCell ref="E3:F3"/>
    <mergeCell ref="G3:H3"/>
    <mergeCell ref="C1:H1"/>
    <mergeCell ref="C2:D2"/>
    <mergeCell ref="E2:F2"/>
    <mergeCell ref="G2:H2"/>
    <mergeCell ref="C32:D32"/>
    <mergeCell ref="E32:F32"/>
    <mergeCell ref="G32:H32"/>
    <mergeCell ref="I1:L1"/>
    <mergeCell ref="J2:L2"/>
    <mergeCell ref="J3:K3"/>
    <mergeCell ref="L3:L4"/>
    <mergeCell ref="J4:K4"/>
    <mergeCell ref="I3:I4"/>
  </mergeCells>
  <phoneticPr fontId="0" type="noConversion"/>
  <printOptions horizontalCentered="1" verticalCentered="1" gridLines="1"/>
  <pageMargins left="0.47244094488188981" right="0.27559055118110237" top="0.51181102362204722" bottom="0.35433070866141736" header="0.51181102362204722" footer="0.35433070866141736"/>
  <pageSetup paperSize="9" orientation="landscape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2"/>
  <sheetViews>
    <sheetView workbookViewId="0"/>
  </sheetViews>
  <sheetFormatPr baseColWidth="10" defaultRowHeight="12.75" x14ac:dyDescent="0.2"/>
  <cols>
    <col min="1" max="1" width="11" style="16" customWidth="1"/>
    <col min="2" max="2" width="58.5703125" style="16" customWidth="1"/>
    <col min="3" max="3" width="4.5703125" style="47" customWidth="1"/>
    <col min="4" max="4" width="7.7109375" style="48" customWidth="1"/>
    <col min="5" max="5" width="4.7109375" style="48" customWidth="1"/>
    <col min="6" max="6" width="7.7109375" style="16" customWidth="1"/>
    <col min="7" max="7" width="4.7109375" style="16" customWidth="1"/>
    <col min="8" max="8" width="7.7109375" style="16" customWidth="1"/>
    <col min="9" max="9" width="9.5703125" style="16" customWidth="1"/>
    <col min="10" max="10" width="6.28515625" style="16" customWidth="1"/>
    <col min="11" max="11" width="8.140625" style="16" customWidth="1"/>
    <col min="12" max="12" width="9.28515625" style="16" customWidth="1"/>
    <col min="13" max="16384" width="11.42578125" style="16"/>
  </cols>
  <sheetData>
    <row r="1" spans="1:12" ht="23.25" customHeight="1" thickBot="1" x14ac:dyDescent="0.25">
      <c r="A1" s="53" t="s">
        <v>60</v>
      </c>
      <c r="B1" s="92" t="str">
        <f>Zusammenzug!E10&amp;" "&amp;Zusammenzug!L3&amp;" "&amp;Zusammenzug!E11</f>
        <v xml:space="preserve">  </v>
      </c>
      <c r="C1" s="134" t="s">
        <v>0</v>
      </c>
      <c r="D1" s="135"/>
      <c r="E1" s="135"/>
      <c r="F1" s="135"/>
      <c r="G1" s="135"/>
      <c r="H1" s="136"/>
      <c r="I1" s="134" t="s">
        <v>2</v>
      </c>
      <c r="J1" s="135"/>
      <c r="K1" s="135"/>
      <c r="L1" s="136"/>
    </row>
    <row r="2" spans="1:12" ht="40.5" customHeight="1" thickBot="1" x14ac:dyDescent="0.3">
      <c r="A2" s="152"/>
      <c r="B2" s="50" t="s">
        <v>8</v>
      </c>
      <c r="C2" s="137" t="s">
        <v>37</v>
      </c>
      <c r="D2" s="138"/>
      <c r="E2" s="137" t="s">
        <v>36</v>
      </c>
      <c r="F2" s="139"/>
      <c r="G2" s="137" t="s">
        <v>39</v>
      </c>
      <c r="H2" s="139"/>
      <c r="I2" s="43" t="s">
        <v>20</v>
      </c>
      <c r="J2" s="146" t="s">
        <v>21</v>
      </c>
      <c r="K2" s="146"/>
      <c r="L2" s="147"/>
    </row>
    <row r="3" spans="1:12" ht="30" customHeight="1" thickBot="1" x14ac:dyDescent="0.3">
      <c r="A3" s="153"/>
      <c r="B3" s="51"/>
      <c r="C3" s="160" t="s">
        <v>38</v>
      </c>
      <c r="D3" s="161"/>
      <c r="E3" s="160" t="s">
        <v>38</v>
      </c>
      <c r="F3" s="161"/>
      <c r="G3" s="160" t="s">
        <v>40</v>
      </c>
      <c r="H3" s="161"/>
      <c r="I3" s="148" t="s">
        <v>30</v>
      </c>
      <c r="J3" s="140" t="s">
        <v>43</v>
      </c>
      <c r="K3" s="141"/>
      <c r="L3" s="162" t="s">
        <v>44</v>
      </c>
    </row>
    <row r="4" spans="1:12" ht="21" customHeight="1" thickBot="1" x14ac:dyDescent="0.25">
      <c r="A4" s="154"/>
      <c r="B4" s="155" t="s">
        <v>4</v>
      </c>
      <c r="C4" s="157">
        <f>SUM(Detail!B24)</f>
        <v>36</v>
      </c>
      <c r="D4" s="158"/>
      <c r="E4" s="157">
        <f>SUM(Detail!C24)</f>
        <v>36</v>
      </c>
      <c r="F4" s="158"/>
      <c r="G4" s="152">
        <f>SUM(Detail!D24)</f>
        <v>53</v>
      </c>
      <c r="H4" s="159"/>
      <c r="I4" s="149"/>
      <c r="J4" s="144">
        <f>SUM(Detail!F24)</f>
        <v>0.7</v>
      </c>
      <c r="K4" s="145"/>
      <c r="L4" s="163"/>
    </row>
    <row r="5" spans="1:12" ht="15.75" customHeight="1" thickBot="1" x14ac:dyDescent="0.25">
      <c r="A5" s="41" t="s">
        <v>1</v>
      </c>
      <c r="B5" s="156"/>
      <c r="C5" s="55" t="s">
        <v>29</v>
      </c>
      <c r="D5" s="56" t="s">
        <v>28</v>
      </c>
      <c r="E5" s="55" t="s">
        <v>29</v>
      </c>
      <c r="F5" s="56" t="s">
        <v>28</v>
      </c>
      <c r="G5" s="55" t="s">
        <v>63</v>
      </c>
      <c r="H5" s="56" t="s">
        <v>13</v>
      </c>
      <c r="I5" s="66" t="s">
        <v>13</v>
      </c>
      <c r="J5" s="67" t="s">
        <v>45</v>
      </c>
      <c r="K5" s="80" t="s">
        <v>13</v>
      </c>
      <c r="L5" s="81" t="s">
        <v>13</v>
      </c>
    </row>
    <row r="6" spans="1:12" ht="15" customHeight="1" x14ac:dyDescent="0.2">
      <c r="A6" s="35"/>
      <c r="B6" s="17"/>
      <c r="C6" s="57"/>
      <c r="D6" s="61">
        <f>IF(AVERAGE((C6*$C$4)+(E6*$E$4))&gt;280,140,(C6*$C$4))</f>
        <v>0</v>
      </c>
      <c r="E6" s="57"/>
      <c r="F6" s="61">
        <f>IF(AVERAGE((C6*$C$4)+(E6*$E$4))&gt;280,140,(E6*$E$4))</f>
        <v>0</v>
      </c>
      <c r="G6" s="105"/>
      <c r="H6" s="61">
        <f>IF(G6,51,0)</f>
        <v>0</v>
      </c>
      <c r="I6" s="69"/>
      <c r="J6" s="70"/>
      <c r="K6" s="58">
        <f t="shared" ref="K6:K31" si="0">J6*$J$4</f>
        <v>0</v>
      </c>
      <c r="L6" s="82"/>
    </row>
    <row r="7" spans="1:12" ht="15" customHeight="1" x14ac:dyDescent="0.2">
      <c r="A7" s="40"/>
      <c r="B7" s="18"/>
      <c r="C7" s="60"/>
      <c r="D7" s="61">
        <f t="shared" ref="D7:D31" si="1">IF(AVERAGE((C7*$C$4)+(E7*$E$4))&gt;280,140,(C7*$C$4))</f>
        <v>0</v>
      </c>
      <c r="E7" s="60"/>
      <c r="F7" s="61">
        <f t="shared" ref="F7:F31" si="2">IF(AVERAGE((C7*$C$4)+(E7*$E$4))&gt;280,140,(E7*$E$4))</f>
        <v>0</v>
      </c>
      <c r="G7" s="108"/>
      <c r="H7" s="61">
        <f>IF(G7,51,0)</f>
        <v>0</v>
      </c>
      <c r="I7" s="71"/>
      <c r="J7" s="72"/>
      <c r="K7" s="61">
        <f t="shared" si="0"/>
        <v>0</v>
      </c>
      <c r="L7" s="83"/>
    </row>
    <row r="8" spans="1:12" ht="15" customHeight="1" x14ac:dyDescent="0.2">
      <c r="A8" s="37"/>
      <c r="B8" s="18"/>
      <c r="C8" s="60"/>
      <c r="D8" s="61">
        <f t="shared" si="1"/>
        <v>0</v>
      </c>
      <c r="E8" s="60"/>
      <c r="F8" s="61">
        <f t="shared" si="2"/>
        <v>0</v>
      </c>
      <c r="G8" s="106"/>
      <c r="H8" s="61">
        <f t="shared" ref="H8:H31" si="3">IF(G8,51,0)</f>
        <v>0</v>
      </c>
      <c r="I8" s="71"/>
      <c r="J8" s="72"/>
      <c r="K8" s="61">
        <f t="shared" si="0"/>
        <v>0</v>
      </c>
      <c r="L8" s="83"/>
    </row>
    <row r="9" spans="1:12" ht="15" customHeight="1" x14ac:dyDescent="0.2">
      <c r="A9" s="37"/>
      <c r="B9" s="18"/>
      <c r="C9" s="60"/>
      <c r="D9" s="61">
        <f t="shared" si="1"/>
        <v>0</v>
      </c>
      <c r="E9" s="60"/>
      <c r="F9" s="61">
        <f t="shared" si="2"/>
        <v>0</v>
      </c>
      <c r="G9" s="106"/>
      <c r="H9" s="61">
        <f t="shared" si="3"/>
        <v>0</v>
      </c>
      <c r="I9" s="71"/>
      <c r="J9" s="72"/>
      <c r="K9" s="61">
        <f t="shared" si="0"/>
        <v>0</v>
      </c>
      <c r="L9" s="83"/>
    </row>
    <row r="10" spans="1:12" ht="15" customHeight="1" x14ac:dyDescent="0.2">
      <c r="A10" s="37"/>
      <c r="B10" s="18"/>
      <c r="C10" s="60"/>
      <c r="D10" s="61">
        <f t="shared" si="1"/>
        <v>0</v>
      </c>
      <c r="E10" s="60"/>
      <c r="F10" s="61">
        <f t="shared" si="2"/>
        <v>0</v>
      </c>
      <c r="G10" s="106"/>
      <c r="H10" s="61">
        <f t="shared" si="3"/>
        <v>0</v>
      </c>
      <c r="I10" s="71"/>
      <c r="J10" s="72"/>
      <c r="K10" s="61">
        <f t="shared" si="0"/>
        <v>0</v>
      </c>
      <c r="L10" s="83"/>
    </row>
    <row r="11" spans="1:12" ht="15" customHeight="1" x14ac:dyDescent="0.2">
      <c r="A11" s="37"/>
      <c r="B11" s="18"/>
      <c r="C11" s="60"/>
      <c r="D11" s="61">
        <f t="shared" si="1"/>
        <v>0</v>
      </c>
      <c r="E11" s="60"/>
      <c r="F11" s="61">
        <f t="shared" si="2"/>
        <v>0</v>
      </c>
      <c r="G11" s="106"/>
      <c r="H11" s="61">
        <f t="shared" si="3"/>
        <v>0</v>
      </c>
      <c r="I11" s="71"/>
      <c r="J11" s="72"/>
      <c r="K11" s="61">
        <f t="shared" si="0"/>
        <v>0</v>
      </c>
      <c r="L11" s="83"/>
    </row>
    <row r="12" spans="1:12" ht="15" customHeight="1" x14ac:dyDescent="0.2">
      <c r="A12" s="37"/>
      <c r="B12" s="18"/>
      <c r="C12" s="60"/>
      <c r="D12" s="61">
        <f t="shared" si="1"/>
        <v>0</v>
      </c>
      <c r="E12" s="60"/>
      <c r="F12" s="61">
        <f t="shared" si="2"/>
        <v>0</v>
      </c>
      <c r="G12" s="106"/>
      <c r="H12" s="61">
        <f t="shared" si="3"/>
        <v>0</v>
      </c>
      <c r="I12" s="71"/>
      <c r="J12" s="72"/>
      <c r="K12" s="61">
        <f t="shared" si="0"/>
        <v>0</v>
      </c>
      <c r="L12" s="83"/>
    </row>
    <row r="13" spans="1:12" ht="15" customHeight="1" x14ac:dyDescent="0.2">
      <c r="A13" s="37"/>
      <c r="B13" s="18"/>
      <c r="C13" s="60"/>
      <c r="D13" s="61">
        <f t="shared" si="1"/>
        <v>0</v>
      </c>
      <c r="E13" s="60"/>
      <c r="F13" s="61">
        <f t="shared" si="2"/>
        <v>0</v>
      </c>
      <c r="G13" s="106"/>
      <c r="H13" s="61">
        <f t="shared" si="3"/>
        <v>0</v>
      </c>
      <c r="I13" s="71"/>
      <c r="J13" s="72"/>
      <c r="K13" s="61">
        <f t="shared" si="0"/>
        <v>0</v>
      </c>
      <c r="L13" s="83"/>
    </row>
    <row r="14" spans="1:12" ht="15" customHeight="1" x14ac:dyDescent="0.2">
      <c r="A14" s="37"/>
      <c r="B14" s="18"/>
      <c r="C14" s="60"/>
      <c r="D14" s="61">
        <f t="shared" si="1"/>
        <v>0</v>
      </c>
      <c r="E14" s="60"/>
      <c r="F14" s="61">
        <f t="shared" si="2"/>
        <v>0</v>
      </c>
      <c r="G14" s="106"/>
      <c r="H14" s="61">
        <f t="shared" si="3"/>
        <v>0</v>
      </c>
      <c r="I14" s="71"/>
      <c r="J14" s="72"/>
      <c r="K14" s="61">
        <f t="shared" si="0"/>
        <v>0</v>
      </c>
      <c r="L14" s="83"/>
    </row>
    <row r="15" spans="1:12" ht="15" customHeight="1" x14ac:dyDescent="0.2">
      <c r="A15" s="37"/>
      <c r="B15" s="18"/>
      <c r="C15" s="60"/>
      <c r="D15" s="61">
        <f t="shared" si="1"/>
        <v>0</v>
      </c>
      <c r="E15" s="60"/>
      <c r="F15" s="61">
        <f t="shared" si="2"/>
        <v>0</v>
      </c>
      <c r="G15" s="106"/>
      <c r="H15" s="61">
        <f t="shared" si="3"/>
        <v>0</v>
      </c>
      <c r="I15" s="71"/>
      <c r="J15" s="72"/>
      <c r="K15" s="61">
        <f t="shared" si="0"/>
        <v>0</v>
      </c>
      <c r="L15" s="83"/>
    </row>
    <row r="16" spans="1:12" ht="15" customHeight="1" x14ac:dyDescent="0.2">
      <c r="A16" s="37"/>
      <c r="B16" s="18"/>
      <c r="C16" s="60"/>
      <c r="D16" s="61">
        <f t="shared" si="1"/>
        <v>0</v>
      </c>
      <c r="E16" s="60"/>
      <c r="F16" s="61">
        <f t="shared" si="2"/>
        <v>0</v>
      </c>
      <c r="G16" s="106"/>
      <c r="H16" s="61">
        <f t="shared" si="3"/>
        <v>0</v>
      </c>
      <c r="I16" s="71"/>
      <c r="J16" s="72"/>
      <c r="K16" s="61">
        <f t="shared" si="0"/>
        <v>0</v>
      </c>
      <c r="L16" s="83"/>
    </row>
    <row r="17" spans="1:12" ht="15" customHeight="1" x14ac:dyDescent="0.2">
      <c r="A17" s="36"/>
      <c r="B17" s="18"/>
      <c r="C17" s="60"/>
      <c r="D17" s="61">
        <f t="shared" si="1"/>
        <v>0</v>
      </c>
      <c r="E17" s="60"/>
      <c r="F17" s="61">
        <f t="shared" si="2"/>
        <v>0</v>
      </c>
      <c r="G17" s="106"/>
      <c r="H17" s="61">
        <f t="shared" si="3"/>
        <v>0</v>
      </c>
      <c r="I17" s="71"/>
      <c r="J17" s="72"/>
      <c r="K17" s="61">
        <f t="shared" si="0"/>
        <v>0</v>
      </c>
      <c r="L17" s="83"/>
    </row>
    <row r="18" spans="1:12" ht="15" customHeight="1" x14ac:dyDescent="0.2">
      <c r="A18" s="37"/>
      <c r="B18" s="18"/>
      <c r="C18" s="60"/>
      <c r="D18" s="61">
        <f t="shared" si="1"/>
        <v>0</v>
      </c>
      <c r="E18" s="60"/>
      <c r="F18" s="61">
        <f t="shared" si="2"/>
        <v>0</v>
      </c>
      <c r="G18" s="106"/>
      <c r="H18" s="61">
        <f t="shared" si="3"/>
        <v>0</v>
      </c>
      <c r="I18" s="71"/>
      <c r="J18" s="72"/>
      <c r="K18" s="61">
        <f t="shared" si="0"/>
        <v>0</v>
      </c>
      <c r="L18" s="83"/>
    </row>
    <row r="19" spans="1:12" ht="15" customHeight="1" x14ac:dyDescent="0.2">
      <c r="A19" s="37"/>
      <c r="B19" s="18"/>
      <c r="C19" s="60"/>
      <c r="D19" s="61">
        <f t="shared" si="1"/>
        <v>0</v>
      </c>
      <c r="E19" s="60"/>
      <c r="F19" s="61">
        <f t="shared" si="2"/>
        <v>0</v>
      </c>
      <c r="G19" s="106"/>
      <c r="H19" s="61">
        <f t="shared" si="3"/>
        <v>0</v>
      </c>
      <c r="I19" s="71"/>
      <c r="J19" s="72"/>
      <c r="K19" s="61">
        <f t="shared" si="0"/>
        <v>0</v>
      </c>
      <c r="L19" s="83"/>
    </row>
    <row r="20" spans="1:12" ht="15" customHeight="1" x14ac:dyDescent="0.2">
      <c r="A20" s="36"/>
      <c r="B20" s="18"/>
      <c r="C20" s="60"/>
      <c r="D20" s="61">
        <f t="shared" si="1"/>
        <v>0</v>
      </c>
      <c r="E20" s="60"/>
      <c r="F20" s="61">
        <f t="shared" si="2"/>
        <v>0</v>
      </c>
      <c r="G20" s="106"/>
      <c r="H20" s="61">
        <f t="shared" si="3"/>
        <v>0</v>
      </c>
      <c r="I20" s="71"/>
      <c r="J20" s="72"/>
      <c r="K20" s="61">
        <f t="shared" si="0"/>
        <v>0</v>
      </c>
      <c r="L20" s="83"/>
    </row>
    <row r="21" spans="1:12" ht="15" customHeight="1" x14ac:dyDescent="0.2">
      <c r="A21" s="37"/>
      <c r="B21" s="18"/>
      <c r="C21" s="60"/>
      <c r="D21" s="61">
        <f t="shared" si="1"/>
        <v>0</v>
      </c>
      <c r="E21" s="60"/>
      <c r="F21" s="61">
        <f t="shared" si="2"/>
        <v>0</v>
      </c>
      <c r="G21" s="106"/>
      <c r="H21" s="61">
        <f t="shared" si="3"/>
        <v>0</v>
      </c>
      <c r="I21" s="71"/>
      <c r="J21" s="72"/>
      <c r="K21" s="61">
        <f t="shared" si="0"/>
        <v>0</v>
      </c>
      <c r="L21" s="83"/>
    </row>
    <row r="22" spans="1:12" ht="15" customHeight="1" x14ac:dyDescent="0.2">
      <c r="A22" s="37"/>
      <c r="B22" s="18"/>
      <c r="C22" s="60"/>
      <c r="D22" s="61">
        <f t="shared" si="1"/>
        <v>0</v>
      </c>
      <c r="E22" s="60"/>
      <c r="F22" s="61">
        <f t="shared" si="2"/>
        <v>0</v>
      </c>
      <c r="G22" s="106"/>
      <c r="H22" s="61">
        <f t="shared" si="3"/>
        <v>0</v>
      </c>
      <c r="I22" s="71"/>
      <c r="J22" s="72"/>
      <c r="K22" s="61">
        <f t="shared" si="0"/>
        <v>0</v>
      </c>
      <c r="L22" s="83"/>
    </row>
    <row r="23" spans="1:12" ht="15" customHeight="1" x14ac:dyDescent="0.2">
      <c r="A23" s="37"/>
      <c r="B23" s="18"/>
      <c r="C23" s="60"/>
      <c r="D23" s="61">
        <f t="shared" si="1"/>
        <v>0</v>
      </c>
      <c r="E23" s="60"/>
      <c r="F23" s="61">
        <f t="shared" si="2"/>
        <v>0</v>
      </c>
      <c r="G23" s="106"/>
      <c r="H23" s="61">
        <f t="shared" si="3"/>
        <v>0</v>
      </c>
      <c r="I23" s="71"/>
      <c r="J23" s="72"/>
      <c r="K23" s="61">
        <f t="shared" si="0"/>
        <v>0</v>
      </c>
      <c r="L23" s="83"/>
    </row>
    <row r="24" spans="1:12" ht="15" customHeight="1" x14ac:dyDescent="0.2">
      <c r="A24" s="37"/>
      <c r="B24" s="18"/>
      <c r="C24" s="60"/>
      <c r="D24" s="61">
        <f t="shared" si="1"/>
        <v>0</v>
      </c>
      <c r="E24" s="60"/>
      <c r="F24" s="61">
        <f t="shared" si="2"/>
        <v>0</v>
      </c>
      <c r="G24" s="106"/>
      <c r="H24" s="61">
        <f t="shared" si="3"/>
        <v>0</v>
      </c>
      <c r="I24" s="71"/>
      <c r="J24" s="72"/>
      <c r="K24" s="61">
        <f t="shared" si="0"/>
        <v>0</v>
      </c>
      <c r="L24" s="83"/>
    </row>
    <row r="25" spans="1:12" ht="15" customHeight="1" x14ac:dyDescent="0.2">
      <c r="A25" s="37"/>
      <c r="B25" s="18"/>
      <c r="C25" s="60"/>
      <c r="D25" s="61">
        <f t="shared" si="1"/>
        <v>0</v>
      </c>
      <c r="E25" s="60"/>
      <c r="F25" s="61">
        <f t="shared" si="2"/>
        <v>0</v>
      </c>
      <c r="G25" s="106"/>
      <c r="H25" s="61">
        <f t="shared" si="3"/>
        <v>0</v>
      </c>
      <c r="I25" s="71"/>
      <c r="J25" s="72"/>
      <c r="K25" s="61">
        <f t="shared" si="0"/>
        <v>0</v>
      </c>
      <c r="L25" s="83"/>
    </row>
    <row r="26" spans="1:12" ht="15" customHeight="1" x14ac:dyDescent="0.2">
      <c r="A26" s="37"/>
      <c r="B26" s="18"/>
      <c r="C26" s="60"/>
      <c r="D26" s="61">
        <f t="shared" si="1"/>
        <v>0</v>
      </c>
      <c r="E26" s="60"/>
      <c r="F26" s="61">
        <f t="shared" si="2"/>
        <v>0</v>
      </c>
      <c r="G26" s="106"/>
      <c r="H26" s="61">
        <f t="shared" si="3"/>
        <v>0</v>
      </c>
      <c r="I26" s="71"/>
      <c r="J26" s="72"/>
      <c r="K26" s="61">
        <f t="shared" si="0"/>
        <v>0</v>
      </c>
      <c r="L26" s="83"/>
    </row>
    <row r="27" spans="1:12" ht="15" customHeight="1" x14ac:dyDescent="0.2">
      <c r="A27" s="37"/>
      <c r="B27" s="18"/>
      <c r="C27" s="60"/>
      <c r="D27" s="61">
        <f t="shared" si="1"/>
        <v>0</v>
      </c>
      <c r="E27" s="60"/>
      <c r="F27" s="61">
        <f t="shared" si="2"/>
        <v>0</v>
      </c>
      <c r="G27" s="106"/>
      <c r="H27" s="61">
        <f t="shared" si="3"/>
        <v>0</v>
      </c>
      <c r="I27" s="71"/>
      <c r="J27" s="72"/>
      <c r="K27" s="61">
        <f t="shared" si="0"/>
        <v>0</v>
      </c>
      <c r="L27" s="83"/>
    </row>
    <row r="28" spans="1:12" ht="15" customHeight="1" x14ac:dyDescent="0.2">
      <c r="A28" s="37"/>
      <c r="B28" s="18"/>
      <c r="C28" s="60"/>
      <c r="D28" s="61">
        <f t="shared" si="1"/>
        <v>0</v>
      </c>
      <c r="E28" s="60"/>
      <c r="F28" s="61">
        <f t="shared" si="2"/>
        <v>0</v>
      </c>
      <c r="G28" s="106"/>
      <c r="H28" s="61">
        <f t="shared" si="3"/>
        <v>0</v>
      </c>
      <c r="I28" s="71"/>
      <c r="J28" s="72"/>
      <c r="K28" s="61">
        <f t="shared" si="0"/>
        <v>0</v>
      </c>
      <c r="L28" s="83"/>
    </row>
    <row r="29" spans="1:12" ht="15" customHeight="1" x14ac:dyDescent="0.2">
      <c r="A29" s="37"/>
      <c r="B29" s="18"/>
      <c r="C29" s="60"/>
      <c r="D29" s="61">
        <f t="shared" si="1"/>
        <v>0</v>
      </c>
      <c r="E29" s="60"/>
      <c r="F29" s="61">
        <f t="shared" si="2"/>
        <v>0</v>
      </c>
      <c r="G29" s="106"/>
      <c r="H29" s="61">
        <f t="shared" si="3"/>
        <v>0</v>
      </c>
      <c r="I29" s="71"/>
      <c r="J29" s="72"/>
      <c r="K29" s="61">
        <f t="shared" si="0"/>
        <v>0</v>
      </c>
      <c r="L29" s="83"/>
    </row>
    <row r="30" spans="1:12" ht="15" customHeight="1" x14ac:dyDescent="0.2">
      <c r="A30" s="38"/>
      <c r="B30" s="19"/>
      <c r="C30" s="60"/>
      <c r="D30" s="61">
        <f t="shared" si="1"/>
        <v>0</v>
      </c>
      <c r="E30" s="60"/>
      <c r="F30" s="61">
        <f t="shared" si="2"/>
        <v>0</v>
      </c>
      <c r="G30" s="106"/>
      <c r="H30" s="61">
        <f t="shared" si="3"/>
        <v>0</v>
      </c>
      <c r="I30" s="74"/>
      <c r="J30" s="75"/>
      <c r="K30" s="61">
        <f t="shared" si="0"/>
        <v>0</v>
      </c>
      <c r="L30" s="84"/>
    </row>
    <row r="31" spans="1:12" ht="15" customHeight="1" thickBot="1" x14ac:dyDescent="0.25">
      <c r="A31" s="39"/>
      <c r="B31" s="20"/>
      <c r="C31" s="64"/>
      <c r="D31" s="61">
        <f t="shared" si="1"/>
        <v>0</v>
      </c>
      <c r="E31" s="64"/>
      <c r="F31" s="61">
        <f t="shared" si="2"/>
        <v>0</v>
      </c>
      <c r="G31" s="107"/>
      <c r="H31" s="61">
        <f t="shared" si="3"/>
        <v>0</v>
      </c>
      <c r="I31" s="76"/>
      <c r="J31" s="77"/>
      <c r="K31" s="61">
        <f t="shared" si="0"/>
        <v>0</v>
      </c>
      <c r="L31" s="85"/>
    </row>
    <row r="32" spans="1:12" s="46" customFormat="1" ht="15" customHeight="1" thickBot="1" x14ac:dyDescent="0.3">
      <c r="A32" s="44" t="s">
        <v>24</v>
      </c>
      <c r="B32" s="45"/>
      <c r="C32" s="150">
        <f>SUM(D6:D31)</f>
        <v>0</v>
      </c>
      <c r="D32" s="151"/>
      <c r="E32" s="150">
        <f>SUM(F6:F31)</f>
        <v>0</v>
      </c>
      <c r="F32" s="151"/>
      <c r="G32" s="150">
        <f>SUM(H6:H31)</f>
        <v>0</v>
      </c>
      <c r="H32" s="151"/>
      <c r="I32" s="78">
        <f>SUM(I6:I31)</f>
        <v>0</v>
      </c>
      <c r="J32" s="79"/>
      <c r="K32" s="49">
        <f>SUM(K6:K31)</f>
        <v>0</v>
      </c>
      <c r="L32" s="86">
        <f>SUM(L6:L31)</f>
        <v>0</v>
      </c>
    </row>
  </sheetData>
  <sheetProtection algorithmName="SHA-512" hashValue="PpbHc9cuEBmPiqRkpvcZpSifUfknObTYLLTKbV52tgmN4zquOGaj43JJXJH31KAbuZeNebC4FIKZ2HK+/Wc4MQ==" saltValue="C1D+UaXNzHrOcFddC1gYBw==" spinCount="100000" sheet="1" objects="1" scenarios="1" selectLockedCells="1"/>
  <customSheetViews>
    <customSheetView guid="{B90024B9-B1D7-4814-B2B8-877E168A9273}" zeroValues="0" showRuler="0">
      <selection activeCell="J4" sqref="J4:K4"/>
      <pageMargins left="0.47244094488188981" right="0.27559055118110237" top="0.51181102362204722" bottom="0.35433070866141736" header="0.51181102362204722" footer="0.35433070866141736"/>
      <printOptions horizontalCentered="1" verticalCentered="1" gridLines="1"/>
      <pageSetup paperSize="9" orientation="landscape" r:id="rId1"/>
      <headerFooter alignWithMargins="0"/>
    </customSheetView>
  </customSheetViews>
  <mergeCells count="21">
    <mergeCell ref="C1:H1"/>
    <mergeCell ref="I1:L1"/>
    <mergeCell ref="C2:D2"/>
    <mergeCell ref="E2:F2"/>
    <mergeCell ref="G2:H2"/>
    <mergeCell ref="J2:L2"/>
    <mergeCell ref="A2:A4"/>
    <mergeCell ref="B4:B5"/>
    <mergeCell ref="G4:H4"/>
    <mergeCell ref="C3:D3"/>
    <mergeCell ref="C4:D4"/>
    <mergeCell ref="E4:F4"/>
    <mergeCell ref="E3:F3"/>
    <mergeCell ref="G3:H3"/>
    <mergeCell ref="I3:I4"/>
    <mergeCell ref="L3:L4"/>
    <mergeCell ref="C32:D32"/>
    <mergeCell ref="E32:F32"/>
    <mergeCell ref="G32:H32"/>
    <mergeCell ref="J3:K3"/>
    <mergeCell ref="J4:K4"/>
  </mergeCells>
  <phoneticPr fontId="0" type="noConversion"/>
  <printOptions horizontalCentered="1" verticalCentered="1" gridLines="1"/>
  <pageMargins left="0.47244094488188981" right="0.27559055118110237" top="0.51181102362204722" bottom="0.35433070866141736" header="0.51181102362204722" footer="0.35433070866141736"/>
  <pageSetup paperSize="9" orientation="landscape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2"/>
  <sheetViews>
    <sheetView workbookViewId="0"/>
  </sheetViews>
  <sheetFormatPr baseColWidth="10" defaultRowHeight="12.75" x14ac:dyDescent="0.2"/>
  <cols>
    <col min="1" max="1" width="11" style="16" customWidth="1"/>
    <col min="2" max="2" width="58.5703125" style="16" customWidth="1"/>
    <col min="3" max="3" width="4.5703125" style="47" customWidth="1"/>
    <col min="4" max="4" width="7.7109375" style="48" customWidth="1"/>
    <col min="5" max="5" width="4.7109375" style="48" customWidth="1"/>
    <col min="6" max="6" width="7.7109375" style="16" customWidth="1"/>
    <col min="7" max="7" width="4.7109375" style="16" customWidth="1"/>
    <col min="8" max="8" width="7.7109375" style="16" customWidth="1"/>
    <col min="9" max="9" width="9.5703125" style="16" customWidth="1"/>
    <col min="10" max="10" width="6.28515625" style="16" customWidth="1"/>
    <col min="11" max="11" width="8.140625" style="16" customWidth="1"/>
    <col min="12" max="12" width="9.28515625" style="16" customWidth="1"/>
    <col min="13" max="16384" width="11.42578125" style="16"/>
  </cols>
  <sheetData>
    <row r="1" spans="1:12" ht="23.25" customHeight="1" thickBot="1" x14ac:dyDescent="0.25">
      <c r="A1" s="53" t="s">
        <v>69</v>
      </c>
      <c r="B1" s="92" t="str">
        <f>Zusammenzug!E10&amp;" "&amp;Zusammenzug!L3&amp;" "&amp;Zusammenzug!E11</f>
        <v xml:space="preserve">  </v>
      </c>
      <c r="C1" s="134" t="s">
        <v>0</v>
      </c>
      <c r="D1" s="135"/>
      <c r="E1" s="135"/>
      <c r="F1" s="135"/>
      <c r="G1" s="135"/>
      <c r="H1" s="136"/>
      <c r="I1" s="134" t="s">
        <v>2</v>
      </c>
      <c r="J1" s="135"/>
      <c r="K1" s="135"/>
      <c r="L1" s="136"/>
    </row>
    <row r="2" spans="1:12" ht="40.5" customHeight="1" thickBot="1" x14ac:dyDescent="0.3">
      <c r="A2" s="152"/>
      <c r="B2" s="50" t="s">
        <v>8</v>
      </c>
      <c r="C2" s="137" t="s">
        <v>37</v>
      </c>
      <c r="D2" s="138"/>
      <c r="E2" s="137" t="s">
        <v>36</v>
      </c>
      <c r="F2" s="139"/>
      <c r="G2" s="137" t="s">
        <v>39</v>
      </c>
      <c r="H2" s="139"/>
      <c r="I2" s="43" t="s">
        <v>20</v>
      </c>
      <c r="J2" s="146" t="s">
        <v>21</v>
      </c>
      <c r="K2" s="146"/>
      <c r="L2" s="147"/>
    </row>
    <row r="3" spans="1:12" ht="30" customHeight="1" thickBot="1" x14ac:dyDescent="0.3">
      <c r="A3" s="153"/>
      <c r="B3" s="51"/>
      <c r="C3" s="160" t="s">
        <v>38</v>
      </c>
      <c r="D3" s="161"/>
      <c r="E3" s="160" t="s">
        <v>38</v>
      </c>
      <c r="F3" s="161"/>
      <c r="G3" s="160" t="s">
        <v>40</v>
      </c>
      <c r="H3" s="161"/>
      <c r="I3" s="148" t="s">
        <v>30</v>
      </c>
      <c r="J3" s="140" t="s">
        <v>43</v>
      </c>
      <c r="K3" s="141"/>
      <c r="L3" s="162" t="s">
        <v>44</v>
      </c>
    </row>
    <row r="4" spans="1:12" ht="21" customHeight="1" thickBot="1" x14ac:dyDescent="0.25">
      <c r="A4" s="154"/>
      <c r="B4" s="155" t="s">
        <v>4</v>
      </c>
      <c r="C4" s="157">
        <f>SUM(Detail!B24)</f>
        <v>36</v>
      </c>
      <c r="D4" s="158"/>
      <c r="E4" s="157">
        <f>SUM(Detail!C24)</f>
        <v>36</v>
      </c>
      <c r="F4" s="158"/>
      <c r="G4" s="152">
        <f>SUM(Detail!D24)</f>
        <v>53</v>
      </c>
      <c r="H4" s="159"/>
      <c r="I4" s="149"/>
      <c r="J4" s="144">
        <f>SUM(Detail!F24)</f>
        <v>0.7</v>
      </c>
      <c r="K4" s="145"/>
      <c r="L4" s="163"/>
    </row>
    <row r="5" spans="1:12" ht="15.75" customHeight="1" thickBot="1" x14ac:dyDescent="0.25">
      <c r="A5" s="41" t="s">
        <v>1</v>
      </c>
      <c r="B5" s="156"/>
      <c r="C5" s="55" t="s">
        <v>29</v>
      </c>
      <c r="D5" s="56" t="s">
        <v>28</v>
      </c>
      <c r="E5" s="55" t="s">
        <v>29</v>
      </c>
      <c r="F5" s="56" t="s">
        <v>28</v>
      </c>
      <c r="G5" s="55" t="s">
        <v>63</v>
      </c>
      <c r="H5" s="56" t="s">
        <v>13</v>
      </c>
      <c r="I5" s="66" t="s">
        <v>13</v>
      </c>
      <c r="J5" s="67" t="s">
        <v>45</v>
      </c>
      <c r="K5" s="80" t="s">
        <v>13</v>
      </c>
      <c r="L5" s="81" t="s">
        <v>13</v>
      </c>
    </row>
    <row r="6" spans="1:12" ht="15" customHeight="1" x14ac:dyDescent="0.2">
      <c r="A6" s="35"/>
      <c r="B6" s="17"/>
      <c r="C6" s="57"/>
      <c r="D6" s="61">
        <f>IF(AVERAGE((C6*$C$4)+(E6*$E$4))&gt;280,140,(C6*$C$4))</f>
        <v>0</v>
      </c>
      <c r="E6" s="57"/>
      <c r="F6" s="61">
        <f>IF(AVERAGE((C6*$C$4)+(E6*$E$4))&gt;280,140,(E6*$E$4))</f>
        <v>0</v>
      </c>
      <c r="G6" s="105"/>
      <c r="H6" s="61">
        <f>IF(G6,51,0)</f>
        <v>0</v>
      </c>
      <c r="I6" s="69"/>
      <c r="J6" s="70"/>
      <c r="K6" s="58">
        <f t="shared" ref="K6:K31" si="0">J6*$J$4</f>
        <v>0</v>
      </c>
      <c r="L6" s="82"/>
    </row>
    <row r="7" spans="1:12" ht="15" customHeight="1" x14ac:dyDescent="0.2">
      <c r="A7" s="40"/>
      <c r="B7" s="18"/>
      <c r="C7" s="60"/>
      <c r="D7" s="61">
        <f t="shared" ref="D7:D31" si="1">IF(AVERAGE((C7*$C$4)+(E7*$E$4))&gt;280,140,(C7*$C$4))</f>
        <v>0</v>
      </c>
      <c r="E7" s="60"/>
      <c r="F7" s="61">
        <f t="shared" ref="F7:F31" si="2">IF(AVERAGE((C7*$C$4)+(E7*$E$4))&gt;280,140,(E7*$E$4))</f>
        <v>0</v>
      </c>
      <c r="G7" s="108"/>
      <c r="H7" s="61">
        <f>IF(G7,51,0)</f>
        <v>0</v>
      </c>
      <c r="I7" s="71"/>
      <c r="J7" s="72"/>
      <c r="K7" s="61">
        <f t="shared" si="0"/>
        <v>0</v>
      </c>
      <c r="L7" s="83"/>
    </row>
    <row r="8" spans="1:12" ht="15" customHeight="1" x14ac:dyDescent="0.2">
      <c r="A8" s="37"/>
      <c r="B8" s="18"/>
      <c r="C8" s="60"/>
      <c r="D8" s="61">
        <f t="shared" si="1"/>
        <v>0</v>
      </c>
      <c r="E8" s="60"/>
      <c r="F8" s="61">
        <f t="shared" si="2"/>
        <v>0</v>
      </c>
      <c r="G8" s="106"/>
      <c r="H8" s="61">
        <f t="shared" ref="H8:H31" si="3">IF(G8,51,0)</f>
        <v>0</v>
      </c>
      <c r="I8" s="71"/>
      <c r="J8" s="72"/>
      <c r="K8" s="61">
        <f t="shared" si="0"/>
        <v>0</v>
      </c>
      <c r="L8" s="83"/>
    </row>
    <row r="9" spans="1:12" ht="15" customHeight="1" x14ac:dyDescent="0.2">
      <c r="A9" s="37"/>
      <c r="B9" s="18"/>
      <c r="C9" s="60"/>
      <c r="D9" s="61">
        <f t="shared" si="1"/>
        <v>0</v>
      </c>
      <c r="E9" s="60"/>
      <c r="F9" s="61">
        <f t="shared" si="2"/>
        <v>0</v>
      </c>
      <c r="G9" s="106"/>
      <c r="H9" s="61">
        <f t="shared" si="3"/>
        <v>0</v>
      </c>
      <c r="I9" s="71"/>
      <c r="J9" s="72"/>
      <c r="K9" s="61">
        <f t="shared" si="0"/>
        <v>0</v>
      </c>
      <c r="L9" s="83"/>
    </row>
    <row r="10" spans="1:12" ht="15" customHeight="1" x14ac:dyDescent="0.2">
      <c r="A10" s="37"/>
      <c r="B10" s="18"/>
      <c r="C10" s="60"/>
      <c r="D10" s="61">
        <f t="shared" si="1"/>
        <v>0</v>
      </c>
      <c r="E10" s="60"/>
      <c r="F10" s="61">
        <f t="shared" si="2"/>
        <v>0</v>
      </c>
      <c r="G10" s="106"/>
      <c r="H10" s="61">
        <f t="shared" si="3"/>
        <v>0</v>
      </c>
      <c r="I10" s="71"/>
      <c r="J10" s="72"/>
      <c r="K10" s="61">
        <f t="shared" si="0"/>
        <v>0</v>
      </c>
      <c r="L10" s="83"/>
    </row>
    <row r="11" spans="1:12" ht="15" customHeight="1" x14ac:dyDescent="0.2">
      <c r="A11" s="37"/>
      <c r="B11" s="18"/>
      <c r="C11" s="60"/>
      <c r="D11" s="61">
        <f t="shared" si="1"/>
        <v>0</v>
      </c>
      <c r="E11" s="60"/>
      <c r="F11" s="61">
        <f t="shared" si="2"/>
        <v>0</v>
      </c>
      <c r="G11" s="106"/>
      <c r="H11" s="61">
        <f t="shared" si="3"/>
        <v>0</v>
      </c>
      <c r="I11" s="71"/>
      <c r="J11" s="72"/>
      <c r="K11" s="61">
        <f t="shared" si="0"/>
        <v>0</v>
      </c>
      <c r="L11" s="83"/>
    </row>
    <row r="12" spans="1:12" ht="15" customHeight="1" x14ac:dyDescent="0.2">
      <c r="A12" s="37"/>
      <c r="B12" s="18"/>
      <c r="C12" s="60"/>
      <c r="D12" s="61">
        <f t="shared" si="1"/>
        <v>0</v>
      </c>
      <c r="E12" s="60"/>
      <c r="F12" s="61">
        <f t="shared" si="2"/>
        <v>0</v>
      </c>
      <c r="G12" s="106"/>
      <c r="H12" s="61">
        <f t="shared" si="3"/>
        <v>0</v>
      </c>
      <c r="I12" s="71"/>
      <c r="J12" s="72"/>
      <c r="K12" s="61">
        <f t="shared" si="0"/>
        <v>0</v>
      </c>
      <c r="L12" s="83"/>
    </row>
    <row r="13" spans="1:12" ht="15" customHeight="1" x14ac:dyDescent="0.2">
      <c r="A13" s="37"/>
      <c r="B13" s="18"/>
      <c r="C13" s="60"/>
      <c r="D13" s="61">
        <f t="shared" si="1"/>
        <v>0</v>
      </c>
      <c r="E13" s="60"/>
      <c r="F13" s="61">
        <f t="shared" si="2"/>
        <v>0</v>
      </c>
      <c r="G13" s="106"/>
      <c r="H13" s="61">
        <f t="shared" si="3"/>
        <v>0</v>
      </c>
      <c r="I13" s="71"/>
      <c r="J13" s="72"/>
      <c r="K13" s="61">
        <f t="shared" si="0"/>
        <v>0</v>
      </c>
      <c r="L13" s="83"/>
    </row>
    <row r="14" spans="1:12" ht="15" customHeight="1" x14ac:dyDescent="0.2">
      <c r="A14" s="37"/>
      <c r="B14" s="18"/>
      <c r="C14" s="60"/>
      <c r="D14" s="61">
        <f t="shared" si="1"/>
        <v>0</v>
      </c>
      <c r="E14" s="60"/>
      <c r="F14" s="61">
        <f t="shared" si="2"/>
        <v>0</v>
      </c>
      <c r="G14" s="106"/>
      <c r="H14" s="61">
        <f t="shared" si="3"/>
        <v>0</v>
      </c>
      <c r="I14" s="71"/>
      <c r="J14" s="72"/>
      <c r="K14" s="61">
        <f t="shared" si="0"/>
        <v>0</v>
      </c>
      <c r="L14" s="83"/>
    </row>
    <row r="15" spans="1:12" ht="15" customHeight="1" x14ac:dyDescent="0.2">
      <c r="A15" s="37"/>
      <c r="B15" s="18"/>
      <c r="C15" s="60"/>
      <c r="D15" s="61">
        <f t="shared" si="1"/>
        <v>0</v>
      </c>
      <c r="E15" s="60"/>
      <c r="F15" s="61">
        <f t="shared" si="2"/>
        <v>0</v>
      </c>
      <c r="G15" s="106"/>
      <c r="H15" s="61">
        <f t="shared" si="3"/>
        <v>0</v>
      </c>
      <c r="I15" s="71"/>
      <c r="J15" s="72"/>
      <c r="K15" s="61">
        <f t="shared" si="0"/>
        <v>0</v>
      </c>
      <c r="L15" s="83"/>
    </row>
    <row r="16" spans="1:12" ht="15" customHeight="1" x14ac:dyDescent="0.2">
      <c r="A16" s="37"/>
      <c r="B16" s="18"/>
      <c r="C16" s="60"/>
      <c r="D16" s="61">
        <f t="shared" si="1"/>
        <v>0</v>
      </c>
      <c r="E16" s="60"/>
      <c r="F16" s="61">
        <f t="shared" si="2"/>
        <v>0</v>
      </c>
      <c r="G16" s="106"/>
      <c r="H16" s="61">
        <f t="shared" si="3"/>
        <v>0</v>
      </c>
      <c r="I16" s="71"/>
      <c r="J16" s="72"/>
      <c r="K16" s="61">
        <f t="shared" si="0"/>
        <v>0</v>
      </c>
      <c r="L16" s="83"/>
    </row>
    <row r="17" spans="1:12" ht="15" customHeight="1" x14ac:dyDescent="0.2">
      <c r="A17" s="36"/>
      <c r="B17" s="18"/>
      <c r="C17" s="60"/>
      <c r="D17" s="61">
        <f t="shared" si="1"/>
        <v>0</v>
      </c>
      <c r="E17" s="60"/>
      <c r="F17" s="61">
        <f t="shared" si="2"/>
        <v>0</v>
      </c>
      <c r="G17" s="106"/>
      <c r="H17" s="61">
        <f t="shared" si="3"/>
        <v>0</v>
      </c>
      <c r="I17" s="71"/>
      <c r="J17" s="72"/>
      <c r="K17" s="61">
        <f t="shared" si="0"/>
        <v>0</v>
      </c>
      <c r="L17" s="83"/>
    </row>
    <row r="18" spans="1:12" ht="15" customHeight="1" x14ac:dyDescent="0.2">
      <c r="A18" s="37"/>
      <c r="B18" s="18"/>
      <c r="C18" s="60"/>
      <c r="D18" s="61">
        <f t="shared" si="1"/>
        <v>0</v>
      </c>
      <c r="E18" s="60"/>
      <c r="F18" s="61">
        <f t="shared" si="2"/>
        <v>0</v>
      </c>
      <c r="G18" s="106"/>
      <c r="H18" s="61">
        <f t="shared" si="3"/>
        <v>0</v>
      </c>
      <c r="I18" s="71"/>
      <c r="J18" s="72"/>
      <c r="K18" s="61">
        <f t="shared" si="0"/>
        <v>0</v>
      </c>
      <c r="L18" s="83"/>
    </row>
    <row r="19" spans="1:12" ht="15" customHeight="1" x14ac:dyDescent="0.2">
      <c r="A19" s="37"/>
      <c r="B19" s="18"/>
      <c r="C19" s="60"/>
      <c r="D19" s="61">
        <f t="shared" si="1"/>
        <v>0</v>
      </c>
      <c r="E19" s="60"/>
      <c r="F19" s="61">
        <f t="shared" si="2"/>
        <v>0</v>
      </c>
      <c r="G19" s="106"/>
      <c r="H19" s="61">
        <f t="shared" si="3"/>
        <v>0</v>
      </c>
      <c r="I19" s="71"/>
      <c r="J19" s="72"/>
      <c r="K19" s="61">
        <f t="shared" si="0"/>
        <v>0</v>
      </c>
      <c r="L19" s="83"/>
    </row>
    <row r="20" spans="1:12" ht="15" customHeight="1" x14ac:dyDescent="0.2">
      <c r="A20" s="36"/>
      <c r="B20" s="18"/>
      <c r="C20" s="60"/>
      <c r="D20" s="61">
        <f t="shared" si="1"/>
        <v>0</v>
      </c>
      <c r="E20" s="60"/>
      <c r="F20" s="61">
        <f t="shared" si="2"/>
        <v>0</v>
      </c>
      <c r="G20" s="106"/>
      <c r="H20" s="61">
        <f t="shared" si="3"/>
        <v>0</v>
      </c>
      <c r="I20" s="71"/>
      <c r="J20" s="72"/>
      <c r="K20" s="61">
        <f t="shared" si="0"/>
        <v>0</v>
      </c>
      <c r="L20" s="83"/>
    </row>
    <row r="21" spans="1:12" ht="15" customHeight="1" x14ac:dyDescent="0.2">
      <c r="A21" s="37"/>
      <c r="B21" s="18"/>
      <c r="C21" s="60"/>
      <c r="D21" s="61">
        <f t="shared" si="1"/>
        <v>0</v>
      </c>
      <c r="E21" s="60"/>
      <c r="F21" s="61">
        <f t="shared" si="2"/>
        <v>0</v>
      </c>
      <c r="G21" s="106"/>
      <c r="H21" s="61">
        <f t="shared" si="3"/>
        <v>0</v>
      </c>
      <c r="I21" s="71"/>
      <c r="J21" s="72"/>
      <c r="K21" s="61">
        <f t="shared" si="0"/>
        <v>0</v>
      </c>
      <c r="L21" s="83"/>
    </row>
    <row r="22" spans="1:12" ht="15" customHeight="1" x14ac:dyDescent="0.2">
      <c r="A22" s="37"/>
      <c r="B22" s="18"/>
      <c r="C22" s="60"/>
      <c r="D22" s="61">
        <f t="shared" si="1"/>
        <v>0</v>
      </c>
      <c r="E22" s="60"/>
      <c r="F22" s="61">
        <f t="shared" si="2"/>
        <v>0</v>
      </c>
      <c r="G22" s="106"/>
      <c r="H22" s="61">
        <f t="shared" si="3"/>
        <v>0</v>
      </c>
      <c r="I22" s="71"/>
      <c r="J22" s="72"/>
      <c r="K22" s="61">
        <f t="shared" si="0"/>
        <v>0</v>
      </c>
      <c r="L22" s="83"/>
    </row>
    <row r="23" spans="1:12" ht="15" customHeight="1" x14ac:dyDescent="0.2">
      <c r="A23" s="37"/>
      <c r="B23" s="18"/>
      <c r="C23" s="60"/>
      <c r="D23" s="61">
        <f t="shared" si="1"/>
        <v>0</v>
      </c>
      <c r="E23" s="60"/>
      <c r="F23" s="61">
        <f t="shared" si="2"/>
        <v>0</v>
      </c>
      <c r="G23" s="106"/>
      <c r="H23" s="61">
        <f t="shared" si="3"/>
        <v>0</v>
      </c>
      <c r="I23" s="71"/>
      <c r="J23" s="72"/>
      <c r="K23" s="61">
        <f t="shared" si="0"/>
        <v>0</v>
      </c>
      <c r="L23" s="83"/>
    </row>
    <row r="24" spans="1:12" ht="15" customHeight="1" x14ac:dyDescent="0.2">
      <c r="A24" s="37"/>
      <c r="B24" s="18"/>
      <c r="C24" s="60"/>
      <c r="D24" s="61">
        <f t="shared" si="1"/>
        <v>0</v>
      </c>
      <c r="E24" s="60"/>
      <c r="F24" s="61">
        <f t="shared" si="2"/>
        <v>0</v>
      </c>
      <c r="G24" s="106"/>
      <c r="H24" s="61">
        <f t="shared" si="3"/>
        <v>0</v>
      </c>
      <c r="I24" s="71"/>
      <c r="J24" s="72"/>
      <c r="K24" s="61">
        <f t="shared" si="0"/>
        <v>0</v>
      </c>
      <c r="L24" s="83"/>
    </row>
    <row r="25" spans="1:12" ht="15" customHeight="1" x14ac:dyDescent="0.2">
      <c r="A25" s="37"/>
      <c r="B25" s="18"/>
      <c r="C25" s="60"/>
      <c r="D25" s="61">
        <f t="shared" si="1"/>
        <v>0</v>
      </c>
      <c r="E25" s="60"/>
      <c r="F25" s="61">
        <f t="shared" si="2"/>
        <v>0</v>
      </c>
      <c r="G25" s="106"/>
      <c r="H25" s="61">
        <f t="shared" si="3"/>
        <v>0</v>
      </c>
      <c r="I25" s="71"/>
      <c r="J25" s="72"/>
      <c r="K25" s="61">
        <f t="shared" si="0"/>
        <v>0</v>
      </c>
      <c r="L25" s="83"/>
    </row>
    <row r="26" spans="1:12" ht="15" customHeight="1" x14ac:dyDescent="0.2">
      <c r="A26" s="37"/>
      <c r="B26" s="18"/>
      <c r="C26" s="60"/>
      <c r="D26" s="61">
        <f t="shared" si="1"/>
        <v>0</v>
      </c>
      <c r="E26" s="60"/>
      <c r="F26" s="61">
        <f t="shared" si="2"/>
        <v>0</v>
      </c>
      <c r="G26" s="106"/>
      <c r="H26" s="61">
        <f t="shared" si="3"/>
        <v>0</v>
      </c>
      <c r="I26" s="71"/>
      <c r="J26" s="72"/>
      <c r="K26" s="61">
        <f t="shared" si="0"/>
        <v>0</v>
      </c>
      <c r="L26" s="83"/>
    </row>
    <row r="27" spans="1:12" ht="15" customHeight="1" x14ac:dyDescent="0.2">
      <c r="A27" s="37"/>
      <c r="B27" s="18"/>
      <c r="C27" s="60"/>
      <c r="D27" s="61">
        <f t="shared" si="1"/>
        <v>0</v>
      </c>
      <c r="E27" s="60"/>
      <c r="F27" s="61">
        <f t="shared" si="2"/>
        <v>0</v>
      </c>
      <c r="G27" s="106"/>
      <c r="H27" s="61">
        <f t="shared" si="3"/>
        <v>0</v>
      </c>
      <c r="I27" s="71"/>
      <c r="J27" s="72"/>
      <c r="K27" s="61">
        <f t="shared" si="0"/>
        <v>0</v>
      </c>
      <c r="L27" s="83"/>
    </row>
    <row r="28" spans="1:12" ht="15" customHeight="1" x14ac:dyDescent="0.2">
      <c r="A28" s="37"/>
      <c r="B28" s="18"/>
      <c r="C28" s="60"/>
      <c r="D28" s="61">
        <f t="shared" si="1"/>
        <v>0</v>
      </c>
      <c r="E28" s="60"/>
      <c r="F28" s="61">
        <f t="shared" si="2"/>
        <v>0</v>
      </c>
      <c r="G28" s="106"/>
      <c r="H28" s="61">
        <f t="shared" si="3"/>
        <v>0</v>
      </c>
      <c r="I28" s="71"/>
      <c r="J28" s="72"/>
      <c r="K28" s="61">
        <f t="shared" si="0"/>
        <v>0</v>
      </c>
      <c r="L28" s="83"/>
    </row>
    <row r="29" spans="1:12" ht="15" customHeight="1" x14ac:dyDescent="0.2">
      <c r="A29" s="37"/>
      <c r="B29" s="18"/>
      <c r="C29" s="60"/>
      <c r="D29" s="61">
        <f t="shared" si="1"/>
        <v>0</v>
      </c>
      <c r="E29" s="60"/>
      <c r="F29" s="61">
        <f t="shared" si="2"/>
        <v>0</v>
      </c>
      <c r="G29" s="106"/>
      <c r="H29" s="61">
        <f t="shared" si="3"/>
        <v>0</v>
      </c>
      <c r="I29" s="71"/>
      <c r="J29" s="72"/>
      <c r="K29" s="61">
        <f t="shared" si="0"/>
        <v>0</v>
      </c>
      <c r="L29" s="83"/>
    </row>
    <row r="30" spans="1:12" ht="15" customHeight="1" x14ac:dyDescent="0.2">
      <c r="A30" s="38"/>
      <c r="B30" s="19"/>
      <c r="C30" s="60"/>
      <c r="D30" s="61">
        <f t="shared" si="1"/>
        <v>0</v>
      </c>
      <c r="E30" s="60"/>
      <c r="F30" s="61">
        <f t="shared" si="2"/>
        <v>0</v>
      </c>
      <c r="G30" s="106"/>
      <c r="H30" s="61">
        <f t="shared" si="3"/>
        <v>0</v>
      </c>
      <c r="I30" s="74"/>
      <c r="J30" s="75"/>
      <c r="K30" s="61">
        <f t="shared" si="0"/>
        <v>0</v>
      </c>
      <c r="L30" s="84"/>
    </row>
    <row r="31" spans="1:12" ht="15" customHeight="1" thickBot="1" x14ac:dyDescent="0.25">
      <c r="A31" s="39"/>
      <c r="B31" s="20"/>
      <c r="C31" s="64"/>
      <c r="D31" s="61">
        <f t="shared" si="1"/>
        <v>0</v>
      </c>
      <c r="E31" s="64"/>
      <c r="F31" s="61">
        <f t="shared" si="2"/>
        <v>0</v>
      </c>
      <c r="G31" s="107"/>
      <c r="H31" s="61">
        <f t="shared" si="3"/>
        <v>0</v>
      </c>
      <c r="I31" s="76"/>
      <c r="J31" s="77"/>
      <c r="K31" s="61">
        <f t="shared" si="0"/>
        <v>0</v>
      </c>
      <c r="L31" s="85"/>
    </row>
    <row r="32" spans="1:12" s="46" customFormat="1" ht="15" customHeight="1" thickBot="1" x14ac:dyDescent="0.3">
      <c r="A32" s="44" t="s">
        <v>24</v>
      </c>
      <c r="B32" s="45"/>
      <c r="C32" s="150">
        <f>SUM(D6:D31)</f>
        <v>0</v>
      </c>
      <c r="D32" s="151"/>
      <c r="E32" s="150">
        <f>SUM(F6:F31)</f>
        <v>0</v>
      </c>
      <c r="F32" s="151"/>
      <c r="G32" s="150">
        <f>SUM(H6:H31)</f>
        <v>0</v>
      </c>
      <c r="H32" s="151"/>
      <c r="I32" s="78">
        <f>SUM(I6:I31)</f>
        <v>0</v>
      </c>
      <c r="J32" s="79"/>
      <c r="K32" s="49">
        <f>SUM(K6:K31)</f>
        <v>0</v>
      </c>
      <c r="L32" s="86">
        <f>SUM(L6:L31)</f>
        <v>0</v>
      </c>
    </row>
  </sheetData>
  <sheetProtection algorithmName="SHA-512" hashValue="kRPkDzwaHU5v2ylt/wg9yX3gjLEmgxYAIBZIOp0KL0TDHpAUo3HXtjdCvAMpCxdryvkHPOR18Z7sYXPcZ4jtKg==" saltValue="Gdxeky8/+Sl0wz3P1ZhRtg==" spinCount="100000" sheet="1" objects="1" scenarios="1" selectLockedCells="1"/>
  <mergeCells count="21">
    <mergeCell ref="C32:D32"/>
    <mergeCell ref="E32:F32"/>
    <mergeCell ref="G32:H32"/>
    <mergeCell ref="I3:I4"/>
    <mergeCell ref="J3:K3"/>
    <mergeCell ref="C1:H1"/>
    <mergeCell ref="I1:L1"/>
    <mergeCell ref="A2:A4"/>
    <mergeCell ref="C2:D2"/>
    <mergeCell ref="E2:F2"/>
    <mergeCell ref="G2:H2"/>
    <mergeCell ref="J2:L2"/>
    <mergeCell ref="C3:D3"/>
    <mergeCell ref="E3:F3"/>
    <mergeCell ref="G3:H3"/>
    <mergeCell ref="L3:L4"/>
    <mergeCell ref="B4:B5"/>
    <mergeCell ref="C4:D4"/>
    <mergeCell ref="E4:F4"/>
    <mergeCell ref="G4:H4"/>
    <mergeCell ref="J4:K4"/>
  </mergeCells>
  <pageMargins left="0.7" right="0.7" top="0.78740157499999996" bottom="0.787401574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2"/>
  <sheetViews>
    <sheetView workbookViewId="0">
      <selection activeCell="I6" sqref="I6"/>
    </sheetView>
  </sheetViews>
  <sheetFormatPr baseColWidth="10" defaultRowHeight="12.75" x14ac:dyDescent="0.2"/>
  <cols>
    <col min="1" max="1" width="11" style="16" customWidth="1"/>
    <col min="2" max="2" width="58.5703125" style="16" customWidth="1"/>
    <col min="3" max="3" width="4.5703125" style="47" customWidth="1"/>
    <col min="4" max="4" width="7.7109375" style="48" customWidth="1"/>
    <col min="5" max="5" width="4.7109375" style="48" customWidth="1"/>
    <col min="6" max="6" width="7.7109375" style="16" customWidth="1"/>
    <col min="7" max="7" width="4.7109375" style="16" customWidth="1"/>
    <col min="8" max="8" width="7.7109375" style="16" customWidth="1"/>
    <col min="9" max="9" width="9.5703125" style="16" customWidth="1"/>
    <col min="10" max="10" width="6.28515625" style="16" customWidth="1"/>
    <col min="11" max="11" width="8.140625" style="16" customWidth="1"/>
    <col min="12" max="12" width="9.28515625" style="16" customWidth="1"/>
    <col min="13" max="16384" width="11.42578125" style="16"/>
  </cols>
  <sheetData>
    <row r="1" spans="1:12" ht="23.25" customHeight="1" thickBot="1" x14ac:dyDescent="0.25">
      <c r="A1" s="53" t="s">
        <v>68</v>
      </c>
      <c r="B1" s="92" t="str">
        <f>Zusammenzug!E10&amp;" "&amp;Zusammenzug!L3&amp;" "&amp;Zusammenzug!E11</f>
        <v xml:space="preserve">  </v>
      </c>
      <c r="C1" s="134" t="s">
        <v>0</v>
      </c>
      <c r="D1" s="135"/>
      <c r="E1" s="135"/>
      <c r="F1" s="135"/>
      <c r="G1" s="135"/>
      <c r="H1" s="136"/>
      <c r="I1" s="134" t="s">
        <v>2</v>
      </c>
      <c r="J1" s="135"/>
      <c r="K1" s="135"/>
      <c r="L1" s="136"/>
    </row>
    <row r="2" spans="1:12" ht="40.5" customHeight="1" thickBot="1" x14ac:dyDescent="0.3">
      <c r="A2" s="152"/>
      <c r="B2" s="50" t="s">
        <v>8</v>
      </c>
      <c r="C2" s="137" t="s">
        <v>37</v>
      </c>
      <c r="D2" s="138"/>
      <c r="E2" s="137" t="s">
        <v>36</v>
      </c>
      <c r="F2" s="139"/>
      <c r="G2" s="137" t="s">
        <v>39</v>
      </c>
      <c r="H2" s="139"/>
      <c r="I2" s="43" t="s">
        <v>20</v>
      </c>
      <c r="J2" s="146" t="s">
        <v>21</v>
      </c>
      <c r="K2" s="146"/>
      <c r="L2" s="147"/>
    </row>
    <row r="3" spans="1:12" ht="30" customHeight="1" thickBot="1" x14ac:dyDescent="0.3">
      <c r="A3" s="153"/>
      <c r="B3" s="51"/>
      <c r="C3" s="160" t="s">
        <v>38</v>
      </c>
      <c r="D3" s="161"/>
      <c r="E3" s="160" t="s">
        <v>38</v>
      </c>
      <c r="F3" s="161"/>
      <c r="G3" s="160" t="s">
        <v>40</v>
      </c>
      <c r="H3" s="161"/>
      <c r="I3" s="148" t="s">
        <v>30</v>
      </c>
      <c r="J3" s="140" t="s">
        <v>43</v>
      </c>
      <c r="K3" s="141"/>
      <c r="L3" s="162" t="s">
        <v>44</v>
      </c>
    </row>
    <row r="4" spans="1:12" ht="21" customHeight="1" thickBot="1" x14ac:dyDescent="0.25">
      <c r="A4" s="154"/>
      <c r="B4" s="155" t="s">
        <v>4</v>
      </c>
      <c r="C4" s="157">
        <f>SUM(Detail!B24)</f>
        <v>36</v>
      </c>
      <c r="D4" s="158"/>
      <c r="E4" s="157">
        <f>SUM(Detail!C24)</f>
        <v>36</v>
      </c>
      <c r="F4" s="158"/>
      <c r="G4" s="152">
        <f>SUM(Detail!D24)</f>
        <v>53</v>
      </c>
      <c r="H4" s="159"/>
      <c r="I4" s="149"/>
      <c r="J4" s="144">
        <f>SUM(Detail!F24)</f>
        <v>0.7</v>
      </c>
      <c r="K4" s="145"/>
      <c r="L4" s="163"/>
    </row>
    <row r="5" spans="1:12" ht="15.75" customHeight="1" thickBot="1" x14ac:dyDescent="0.25">
      <c r="A5" s="41" t="s">
        <v>1</v>
      </c>
      <c r="B5" s="156"/>
      <c r="C5" s="55" t="s">
        <v>29</v>
      </c>
      <c r="D5" s="56" t="s">
        <v>28</v>
      </c>
      <c r="E5" s="55" t="s">
        <v>29</v>
      </c>
      <c r="F5" s="56" t="s">
        <v>28</v>
      </c>
      <c r="G5" s="55" t="s">
        <v>63</v>
      </c>
      <c r="H5" s="56" t="s">
        <v>13</v>
      </c>
      <c r="I5" s="66" t="s">
        <v>13</v>
      </c>
      <c r="J5" s="67" t="s">
        <v>45</v>
      </c>
      <c r="K5" s="80" t="s">
        <v>13</v>
      </c>
      <c r="L5" s="81" t="s">
        <v>13</v>
      </c>
    </row>
    <row r="6" spans="1:12" ht="15" customHeight="1" x14ac:dyDescent="0.2">
      <c r="A6" s="35"/>
      <c r="B6" s="17"/>
      <c r="C6" s="57"/>
      <c r="D6" s="61">
        <f>IF(AVERAGE((C6*$C$4)+(E6*$E$4))&gt;280,140,(C6*$C$4))</f>
        <v>0</v>
      </c>
      <c r="E6" s="57"/>
      <c r="F6" s="61">
        <f>IF(AVERAGE((C6*$C$4)+(E6*$E$4))&gt;280,140,(E6*$E$4))</f>
        <v>0</v>
      </c>
      <c r="G6" s="105"/>
      <c r="H6" s="61">
        <f>IF(G6,51,0)</f>
        <v>0</v>
      </c>
      <c r="I6" s="69"/>
      <c r="J6" s="70"/>
      <c r="K6" s="58">
        <f t="shared" ref="K6:K31" si="0">J6*$J$4</f>
        <v>0</v>
      </c>
      <c r="L6" s="82"/>
    </row>
    <row r="7" spans="1:12" ht="15" customHeight="1" x14ac:dyDescent="0.2">
      <c r="A7" s="40"/>
      <c r="B7" s="18"/>
      <c r="C7" s="60"/>
      <c r="D7" s="61">
        <f t="shared" ref="D7:D31" si="1">IF(AVERAGE((C7*$C$4)+(E7*$E$4))&gt;280,140,(C7*$C$4))</f>
        <v>0</v>
      </c>
      <c r="E7" s="60"/>
      <c r="F7" s="61">
        <f t="shared" ref="F7:F31" si="2">IF(AVERAGE((C7*$C$4)+(E7*$E$4))&gt;280,140,(E7*$E$4))</f>
        <v>0</v>
      </c>
      <c r="G7" s="108"/>
      <c r="H7" s="61">
        <f>IF(G7,51,0)</f>
        <v>0</v>
      </c>
      <c r="I7" s="71"/>
      <c r="J7" s="72"/>
      <c r="K7" s="61">
        <f t="shared" si="0"/>
        <v>0</v>
      </c>
      <c r="L7" s="83"/>
    </row>
    <row r="8" spans="1:12" ht="15" customHeight="1" x14ac:dyDescent="0.2">
      <c r="A8" s="37"/>
      <c r="B8" s="18"/>
      <c r="C8" s="60"/>
      <c r="D8" s="61">
        <f t="shared" si="1"/>
        <v>0</v>
      </c>
      <c r="E8" s="60"/>
      <c r="F8" s="61">
        <f t="shared" si="2"/>
        <v>0</v>
      </c>
      <c r="G8" s="106"/>
      <c r="H8" s="61">
        <f t="shared" ref="H8:H31" si="3">IF(G8,51,0)</f>
        <v>0</v>
      </c>
      <c r="I8" s="71"/>
      <c r="J8" s="72"/>
      <c r="K8" s="61">
        <f t="shared" si="0"/>
        <v>0</v>
      </c>
      <c r="L8" s="83"/>
    </row>
    <row r="9" spans="1:12" ht="15" customHeight="1" x14ac:dyDescent="0.2">
      <c r="A9" s="37"/>
      <c r="B9" s="18"/>
      <c r="C9" s="60"/>
      <c r="D9" s="61">
        <f t="shared" si="1"/>
        <v>0</v>
      </c>
      <c r="E9" s="60"/>
      <c r="F9" s="61">
        <f t="shared" si="2"/>
        <v>0</v>
      </c>
      <c r="G9" s="106"/>
      <c r="H9" s="61">
        <f t="shared" si="3"/>
        <v>0</v>
      </c>
      <c r="I9" s="71"/>
      <c r="J9" s="72"/>
      <c r="K9" s="61">
        <f t="shared" si="0"/>
        <v>0</v>
      </c>
      <c r="L9" s="83"/>
    </row>
    <row r="10" spans="1:12" ht="15" customHeight="1" x14ac:dyDescent="0.2">
      <c r="A10" s="37"/>
      <c r="B10" s="18"/>
      <c r="C10" s="60"/>
      <c r="D10" s="61">
        <f t="shared" si="1"/>
        <v>0</v>
      </c>
      <c r="E10" s="60"/>
      <c r="F10" s="61">
        <f t="shared" si="2"/>
        <v>0</v>
      </c>
      <c r="G10" s="106"/>
      <c r="H10" s="61">
        <f t="shared" si="3"/>
        <v>0</v>
      </c>
      <c r="I10" s="71"/>
      <c r="J10" s="72"/>
      <c r="K10" s="61">
        <f t="shared" si="0"/>
        <v>0</v>
      </c>
      <c r="L10" s="83"/>
    </row>
    <row r="11" spans="1:12" ht="15" customHeight="1" x14ac:dyDescent="0.2">
      <c r="A11" s="37"/>
      <c r="B11" s="18"/>
      <c r="C11" s="60"/>
      <c r="D11" s="61">
        <f t="shared" si="1"/>
        <v>0</v>
      </c>
      <c r="E11" s="60"/>
      <c r="F11" s="61">
        <f t="shared" si="2"/>
        <v>0</v>
      </c>
      <c r="G11" s="106"/>
      <c r="H11" s="61">
        <f t="shared" si="3"/>
        <v>0</v>
      </c>
      <c r="I11" s="71"/>
      <c r="J11" s="72"/>
      <c r="K11" s="61">
        <f t="shared" si="0"/>
        <v>0</v>
      </c>
      <c r="L11" s="83"/>
    </row>
    <row r="12" spans="1:12" ht="15" customHeight="1" x14ac:dyDescent="0.2">
      <c r="A12" s="37"/>
      <c r="B12" s="18"/>
      <c r="C12" s="60"/>
      <c r="D12" s="61">
        <f t="shared" si="1"/>
        <v>0</v>
      </c>
      <c r="E12" s="60"/>
      <c r="F12" s="61">
        <f t="shared" si="2"/>
        <v>0</v>
      </c>
      <c r="G12" s="106"/>
      <c r="H12" s="61">
        <f t="shared" si="3"/>
        <v>0</v>
      </c>
      <c r="I12" s="71"/>
      <c r="J12" s="72"/>
      <c r="K12" s="61">
        <f t="shared" si="0"/>
        <v>0</v>
      </c>
      <c r="L12" s="83"/>
    </row>
    <row r="13" spans="1:12" ht="15" customHeight="1" x14ac:dyDescent="0.2">
      <c r="A13" s="37"/>
      <c r="B13" s="18"/>
      <c r="C13" s="60"/>
      <c r="D13" s="61">
        <f t="shared" si="1"/>
        <v>0</v>
      </c>
      <c r="E13" s="60"/>
      <c r="F13" s="61">
        <f t="shared" si="2"/>
        <v>0</v>
      </c>
      <c r="G13" s="106"/>
      <c r="H13" s="61">
        <f t="shared" si="3"/>
        <v>0</v>
      </c>
      <c r="I13" s="71"/>
      <c r="J13" s="72"/>
      <c r="K13" s="61">
        <f t="shared" si="0"/>
        <v>0</v>
      </c>
      <c r="L13" s="83"/>
    </row>
    <row r="14" spans="1:12" ht="15" customHeight="1" x14ac:dyDescent="0.2">
      <c r="A14" s="37"/>
      <c r="B14" s="18"/>
      <c r="C14" s="60"/>
      <c r="D14" s="61">
        <f t="shared" si="1"/>
        <v>0</v>
      </c>
      <c r="E14" s="60"/>
      <c r="F14" s="61">
        <f t="shared" si="2"/>
        <v>0</v>
      </c>
      <c r="G14" s="106"/>
      <c r="H14" s="61">
        <f t="shared" si="3"/>
        <v>0</v>
      </c>
      <c r="I14" s="71"/>
      <c r="J14" s="72"/>
      <c r="K14" s="61">
        <f t="shared" si="0"/>
        <v>0</v>
      </c>
      <c r="L14" s="83"/>
    </row>
    <row r="15" spans="1:12" ht="15" customHeight="1" x14ac:dyDescent="0.2">
      <c r="A15" s="37"/>
      <c r="B15" s="18"/>
      <c r="C15" s="60"/>
      <c r="D15" s="61">
        <f t="shared" si="1"/>
        <v>0</v>
      </c>
      <c r="E15" s="60"/>
      <c r="F15" s="61">
        <f t="shared" si="2"/>
        <v>0</v>
      </c>
      <c r="G15" s="106"/>
      <c r="H15" s="61">
        <f t="shared" si="3"/>
        <v>0</v>
      </c>
      <c r="I15" s="71"/>
      <c r="J15" s="72"/>
      <c r="K15" s="61">
        <f t="shared" si="0"/>
        <v>0</v>
      </c>
      <c r="L15" s="83"/>
    </row>
    <row r="16" spans="1:12" ht="15" customHeight="1" x14ac:dyDescent="0.2">
      <c r="A16" s="37"/>
      <c r="B16" s="18"/>
      <c r="C16" s="60"/>
      <c r="D16" s="61">
        <f t="shared" si="1"/>
        <v>0</v>
      </c>
      <c r="E16" s="60"/>
      <c r="F16" s="61">
        <f t="shared" si="2"/>
        <v>0</v>
      </c>
      <c r="G16" s="106"/>
      <c r="H16" s="61">
        <f t="shared" si="3"/>
        <v>0</v>
      </c>
      <c r="I16" s="71"/>
      <c r="J16" s="72"/>
      <c r="K16" s="61">
        <f t="shared" si="0"/>
        <v>0</v>
      </c>
      <c r="L16" s="83"/>
    </row>
    <row r="17" spans="1:12" ht="15" customHeight="1" x14ac:dyDescent="0.2">
      <c r="A17" s="36"/>
      <c r="B17" s="18"/>
      <c r="C17" s="60"/>
      <c r="D17" s="61">
        <f t="shared" si="1"/>
        <v>0</v>
      </c>
      <c r="E17" s="60"/>
      <c r="F17" s="61">
        <f t="shared" si="2"/>
        <v>0</v>
      </c>
      <c r="G17" s="106"/>
      <c r="H17" s="61">
        <f t="shared" si="3"/>
        <v>0</v>
      </c>
      <c r="I17" s="71"/>
      <c r="J17" s="72"/>
      <c r="K17" s="61">
        <f t="shared" si="0"/>
        <v>0</v>
      </c>
      <c r="L17" s="83"/>
    </row>
    <row r="18" spans="1:12" ht="15" customHeight="1" x14ac:dyDescent="0.2">
      <c r="A18" s="37"/>
      <c r="B18" s="18"/>
      <c r="C18" s="60"/>
      <c r="D18" s="61">
        <f t="shared" si="1"/>
        <v>0</v>
      </c>
      <c r="E18" s="60"/>
      <c r="F18" s="61">
        <f t="shared" si="2"/>
        <v>0</v>
      </c>
      <c r="G18" s="106"/>
      <c r="H18" s="61">
        <f t="shared" si="3"/>
        <v>0</v>
      </c>
      <c r="I18" s="71"/>
      <c r="J18" s="72"/>
      <c r="K18" s="61">
        <f t="shared" si="0"/>
        <v>0</v>
      </c>
      <c r="L18" s="83"/>
    </row>
    <row r="19" spans="1:12" ht="15" customHeight="1" x14ac:dyDescent="0.2">
      <c r="A19" s="37"/>
      <c r="B19" s="18"/>
      <c r="C19" s="60"/>
      <c r="D19" s="61">
        <f t="shared" si="1"/>
        <v>0</v>
      </c>
      <c r="E19" s="60"/>
      <c r="F19" s="61">
        <f t="shared" si="2"/>
        <v>0</v>
      </c>
      <c r="G19" s="106"/>
      <c r="H19" s="61">
        <f t="shared" si="3"/>
        <v>0</v>
      </c>
      <c r="I19" s="71"/>
      <c r="J19" s="72"/>
      <c r="K19" s="61">
        <f t="shared" si="0"/>
        <v>0</v>
      </c>
      <c r="L19" s="83"/>
    </row>
    <row r="20" spans="1:12" ht="15" customHeight="1" x14ac:dyDescent="0.2">
      <c r="A20" s="36"/>
      <c r="B20" s="18"/>
      <c r="C20" s="60"/>
      <c r="D20" s="61">
        <f t="shared" si="1"/>
        <v>0</v>
      </c>
      <c r="E20" s="60"/>
      <c r="F20" s="61">
        <f t="shared" si="2"/>
        <v>0</v>
      </c>
      <c r="G20" s="106"/>
      <c r="H20" s="61">
        <f t="shared" si="3"/>
        <v>0</v>
      </c>
      <c r="I20" s="71"/>
      <c r="J20" s="72"/>
      <c r="K20" s="61">
        <f t="shared" si="0"/>
        <v>0</v>
      </c>
      <c r="L20" s="83"/>
    </row>
    <row r="21" spans="1:12" ht="15" customHeight="1" x14ac:dyDescent="0.2">
      <c r="A21" s="37"/>
      <c r="B21" s="18"/>
      <c r="C21" s="60"/>
      <c r="D21" s="61">
        <f t="shared" si="1"/>
        <v>0</v>
      </c>
      <c r="E21" s="60"/>
      <c r="F21" s="61">
        <f t="shared" si="2"/>
        <v>0</v>
      </c>
      <c r="G21" s="106"/>
      <c r="H21" s="61">
        <f t="shared" si="3"/>
        <v>0</v>
      </c>
      <c r="I21" s="71"/>
      <c r="J21" s="72"/>
      <c r="K21" s="61">
        <f t="shared" si="0"/>
        <v>0</v>
      </c>
      <c r="L21" s="83"/>
    </row>
    <row r="22" spans="1:12" ht="15" customHeight="1" x14ac:dyDescent="0.2">
      <c r="A22" s="37"/>
      <c r="B22" s="18"/>
      <c r="C22" s="60"/>
      <c r="D22" s="61">
        <f t="shared" si="1"/>
        <v>0</v>
      </c>
      <c r="E22" s="60"/>
      <c r="F22" s="61">
        <f t="shared" si="2"/>
        <v>0</v>
      </c>
      <c r="G22" s="106"/>
      <c r="H22" s="61">
        <f t="shared" si="3"/>
        <v>0</v>
      </c>
      <c r="I22" s="71"/>
      <c r="J22" s="72"/>
      <c r="K22" s="61">
        <f t="shared" si="0"/>
        <v>0</v>
      </c>
      <c r="L22" s="83"/>
    </row>
    <row r="23" spans="1:12" ht="15" customHeight="1" x14ac:dyDescent="0.2">
      <c r="A23" s="37"/>
      <c r="B23" s="18"/>
      <c r="C23" s="60"/>
      <c r="D23" s="61">
        <f t="shared" si="1"/>
        <v>0</v>
      </c>
      <c r="E23" s="60"/>
      <c r="F23" s="61">
        <f t="shared" si="2"/>
        <v>0</v>
      </c>
      <c r="G23" s="106"/>
      <c r="H23" s="61">
        <f t="shared" si="3"/>
        <v>0</v>
      </c>
      <c r="I23" s="71"/>
      <c r="J23" s="72"/>
      <c r="K23" s="61">
        <f t="shared" si="0"/>
        <v>0</v>
      </c>
      <c r="L23" s="83"/>
    </row>
    <row r="24" spans="1:12" ht="15" customHeight="1" x14ac:dyDescent="0.2">
      <c r="A24" s="37"/>
      <c r="B24" s="18"/>
      <c r="C24" s="60"/>
      <c r="D24" s="61">
        <f t="shared" si="1"/>
        <v>0</v>
      </c>
      <c r="E24" s="60"/>
      <c r="F24" s="61">
        <f t="shared" si="2"/>
        <v>0</v>
      </c>
      <c r="G24" s="106"/>
      <c r="H24" s="61">
        <f t="shared" si="3"/>
        <v>0</v>
      </c>
      <c r="I24" s="71"/>
      <c r="J24" s="72"/>
      <c r="K24" s="61">
        <f t="shared" si="0"/>
        <v>0</v>
      </c>
      <c r="L24" s="83"/>
    </row>
    <row r="25" spans="1:12" ht="15" customHeight="1" x14ac:dyDescent="0.2">
      <c r="A25" s="37"/>
      <c r="B25" s="18"/>
      <c r="C25" s="60"/>
      <c r="D25" s="61">
        <f t="shared" si="1"/>
        <v>0</v>
      </c>
      <c r="E25" s="60"/>
      <c r="F25" s="61">
        <f t="shared" si="2"/>
        <v>0</v>
      </c>
      <c r="G25" s="106"/>
      <c r="H25" s="61">
        <f t="shared" si="3"/>
        <v>0</v>
      </c>
      <c r="I25" s="71"/>
      <c r="J25" s="72"/>
      <c r="K25" s="61">
        <f t="shared" si="0"/>
        <v>0</v>
      </c>
      <c r="L25" s="83"/>
    </row>
    <row r="26" spans="1:12" ht="15" customHeight="1" x14ac:dyDescent="0.2">
      <c r="A26" s="37"/>
      <c r="B26" s="18"/>
      <c r="C26" s="60"/>
      <c r="D26" s="61">
        <f t="shared" si="1"/>
        <v>0</v>
      </c>
      <c r="E26" s="60"/>
      <c r="F26" s="61">
        <f t="shared" si="2"/>
        <v>0</v>
      </c>
      <c r="G26" s="106"/>
      <c r="H26" s="61">
        <f t="shared" si="3"/>
        <v>0</v>
      </c>
      <c r="I26" s="71"/>
      <c r="J26" s="72"/>
      <c r="K26" s="61">
        <f t="shared" si="0"/>
        <v>0</v>
      </c>
      <c r="L26" s="83"/>
    </row>
    <row r="27" spans="1:12" ht="15" customHeight="1" x14ac:dyDescent="0.2">
      <c r="A27" s="37"/>
      <c r="B27" s="18"/>
      <c r="C27" s="60"/>
      <c r="D27" s="61">
        <f t="shared" si="1"/>
        <v>0</v>
      </c>
      <c r="E27" s="60"/>
      <c r="F27" s="61">
        <f t="shared" si="2"/>
        <v>0</v>
      </c>
      <c r="G27" s="106"/>
      <c r="H27" s="61">
        <f t="shared" si="3"/>
        <v>0</v>
      </c>
      <c r="I27" s="71"/>
      <c r="J27" s="72"/>
      <c r="K27" s="61">
        <f t="shared" si="0"/>
        <v>0</v>
      </c>
      <c r="L27" s="83"/>
    </row>
    <row r="28" spans="1:12" ht="15" customHeight="1" x14ac:dyDescent="0.2">
      <c r="A28" s="37"/>
      <c r="B28" s="18"/>
      <c r="C28" s="60"/>
      <c r="D28" s="61">
        <f t="shared" si="1"/>
        <v>0</v>
      </c>
      <c r="E28" s="60"/>
      <c r="F28" s="61">
        <f t="shared" si="2"/>
        <v>0</v>
      </c>
      <c r="G28" s="106"/>
      <c r="H28" s="61">
        <f t="shared" si="3"/>
        <v>0</v>
      </c>
      <c r="I28" s="71"/>
      <c r="J28" s="72"/>
      <c r="K28" s="61">
        <f t="shared" si="0"/>
        <v>0</v>
      </c>
      <c r="L28" s="83"/>
    </row>
    <row r="29" spans="1:12" ht="15" customHeight="1" x14ac:dyDescent="0.2">
      <c r="A29" s="37"/>
      <c r="B29" s="18"/>
      <c r="C29" s="60"/>
      <c r="D29" s="61">
        <f t="shared" si="1"/>
        <v>0</v>
      </c>
      <c r="E29" s="60"/>
      <c r="F29" s="61">
        <f t="shared" si="2"/>
        <v>0</v>
      </c>
      <c r="G29" s="106"/>
      <c r="H29" s="61">
        <f t="shared" si="3"/>
        <v>0</v>
      </c>
      <c r="I29" s="71"/>
      <c r="J29" s="72"/>
      <c r="K29" s="61">
        <f t="shared" si="0"/>
        <v>0</v>
      </c>
      <c r="L29" s="83"/>
    </row>
    <row r="30" spans="1:12" ht="15" customHeight="1" x14ac:dyDescent="0.2">
      <c r="A30" s="38"/>
      <c r="B30" s="19"/>
      <c r="C30" s="60"/>
      <c r="D30" s="61">
        <f t="shared" si="1"/>
        <v>0</v>
      </c>
      <c r="E30" s="60"/>
      <c r="F30" s="61">
        <f t="shared" si="2"/>
        <v>0</v>
      </c>
      <c r="G30" s="106"/>
      <c r="H30" s="61">
        <f t="shared" si="3"/>
        <v>0</v>
      </c>
      <c r="I30" s="74"/>
      <c r="J30" s="75"/>
      <c r="K30" s="61">
        <f t="shared" si="0"/>
        <v>0</v>
      </c>
      <c r="L30" s="84"/>
    </row>
    <row r="31" spans="1:12" ht="15" customHeight="1" thickBot="1" x14ac:dyDescent="0.25">
      <c r="A31" s="39"/>
      <c r="B31" s="20"/>
      <c r="C31" s="64"/>
      <c r="D31" s="61">
        <f t="shared" si="1"/>
        <v>0</v>
      </c>
      <c r="E31" s="64"/>
      <c r="F31" s="61">
        <f t="shared" si="2"/>
        <v>0</v>
      </c>
      <c r="G31" s="107"/>
      <c r="H31" s="61">
        <f t="shared" si="3"/>
        <v>0</v>
      </c>
      <c r="I31" s="76"/>
      <c r="J31" s="77"/>
      <c r="K31" s="61">
        <f t="shared" si="0"/>
        <v>0</v>
      </c>
      <c r="L31" s="85"/>
    </row>
    <row r="32" spans="1:12" s="46" customFormat="1" ht="15" customHeight="1" thickBot="1" x14ac:dyDescent="0.3">
      <c r="A32" s="44" t="s">
        <v>24</v>
      </c>
      <c r="B32" s="45"/>
      <c r="C32" s="150">
        <f>SUM(D6:D31)</f>
        <v>0</v>
      </c>
      <c r="D32" s="151"/>
      <c r="E32" s="150">
        <f>SUM(F6:F31)</f>
        <v>0</v>
      </c>
      <c r="F32" s="151"/>
      <c r="G32" s="150">
        <f>SUM(H6:H31)</f>
        <v>0</v>
      </c>
      <c r="H32" s="151"/>
      <c r="I32" s="78">
        <f>SUM(I6:I31)</f>
        <v>0</v>
      </c>
      <c r="J32" s="79"/>
      <c r="K32" s="49">
        <f>SUM(K6:K31)</f>
        <v>0</v>
      </c>
      <c r="L32" s="86">
        <f>SUM(L6:L31)</f>
        <v>0</v>
      </c>
    </row>
  </sheetData>
  <sheetProtection algorithmName="SHA-512" hashValue="9D1cUacqWPi08JlStQxvkkrvrUWqvy0fJku0k4mxtNmgrSmEiBW5ejS6HfkaYu6Krv03WSR+MkvixyxRWJPAGw==" saltValue="SXrTr+PXV1rOAnMnugZGxQ==" spinCount="100000" sheet="1" objects="1" scenarios="1" selectLockedCells="1"/>
  <mergeCells count="21">
    <mergeCell ref="C32:D32"/>
    <mergeCell ref="E32:F32"/>
    <mergeCell ref="G32:H32"/>
    <mergeCell ref="I3:I4"/>
    <mergeCell ref="J3:K3"/>
    <mergeCell ref="C1:H1"/>
    <mergeCell ref="I1:L1"/>
    <mergeCell ref="A2:A4"/>
    <mergeCell ref="C2:D2"/>
    <mergeCell ref="E2:F2"/>
    <mergeCell ref="G2:H2"/>
    <mergeCell ref="J2:L2"/>
    <mergeCell ref="C3:D3"/>
    <mergeCell ref="E3:F3"/>
    <mergeCell ref="G3:H3"/>
    <mergeCell ref="L3:L4"/>
    <mergeCell ref="B4:B5"/>
    <mergeCell ref="C4:D4"/>
    <mergeCell ref="E4:F4"/>
    <mergeCell ref="G4:H4"/>
    <mergeCell ref="J4:K4"/>
  </mergeCells>
  <pageMargins left="0.7" right="0.7" top="0.78740157499999996" bottom="0.78740157499999996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5"/>
  <sheetViews>
    <sheetView topLeftCell="A4" workbookViewId="0">
      <selection activeCell="F24" sqref="F24"/>
    </sheetView>
  </sheetViews>
  <sheetFormatPr baseColWidth="10" defaultRowHeight="12.75" x14ac:dyDescent="0.2"/>
  <cols>
    <col min="1" max="1" width="18.140625" customWidth="1"/>
    <col min="2" max="2" width="13.7109375" customWidth="1"/>
    <col min="3" max="3" width="13.5703125" customWidth="1"/>
    <col min="4" max="4" width="13.42578125" customWidth="1"/>
    <col min="6" max="6" width="11.28515625" customWidth="1"/>
  </cols>
  <sheetData>
    <row r="1" spans="1:6" ht="34.5" customHeight="1" x14ac:dyDescent="0.25">
      <c r="A1" s="3" t="s">
        <v>25</v>
      </c>
      <c r="C1" s="93">
        <v>44927</v>
      </c>
    </row>
    <row r="2" spans="1:6" ht="12.75" customHeight="1" thickBot="1" x14ac:dyDescent="0.3">
      <c r="A2" s="3"/>
    </row>
    <row r="3" spans="1:6" ht="48" customHeight="1" thickBot="1" x14ac:dyDescent="0.25">
      <c r="A3" s="4"/>
      <c r="B3" s="1" t="s">
        <v>7</v>
      </c>
      <c r="C3" s="52" t="s">
        <v>36</v>
      </c>
      <c r="D3" s="54" t="s">
        <v>41</v>
      </c>
      <c r="E3" s="164" t="s">
        <v>3</v>
      </c>
      <c r="F3" s="164" t="s">
        <v>6</v>
      </c>
    </row>
    <row r="4" spans="1:6" ht="18" customHeight="1" thickBot="1" x14ac:dyDescent="0.25">
      <c r="A4" s="112" t="s">
        <v>72</v>
      </c>
      <c r="B4" s="87">
        <v>36</v>
      </c>
      <c r="C4" s="87">
        <v>36</v>
      </c>
      <c r="D4" s="88">
        <v>53</v>
      </c>
      <c r="E4" s="165"/>
      <c r="F4" s="165"/>
    </row>
    <row r="5" spans="1:6" ht="9" customHeight="1" x14ac:dyDescent="0.2">
      <c r="A5" s="11"/>
      <c r="B5" s="12"/>
      <c r="C5" s="12"/>
      <c r="D5" s="12"/>
      <c r="E5" s="12"/>
      <c r="F5" s="5"/>
    </row>
    <row r="6" spans="1:6" ht="12.75" customHeight="1" x14ac:dyDescent="0.2">
      <c r="A6" s="13" t="s">
        <v>46</v>
      </c>
      <c r="B6" s="13">
        <f>'Detail (1)'!C32</f>
        <v>0</v>
      </c>
      <c r="C6" s="13">
        <f>'Detail (1)'!E32</f>
        <v>0</v>
      </c>
      <c r="D6" s="13">
        <f>'Detail (1)'!G32</f>
        <v>0</v>
      </c>
      <c r="E6" s="13">
        <f>'Detail (1)'!I$32</f>
        <v>0</v>
      </c>
      <c r="F6" s="13">
        <f>'Detail (1)'!K32+'Detail (1)'!L32</f>
        <v>0</v>
      </c>
    </row>
    <row r="7" spans="1:6" x14ac:dyDescent="0.2">
      <c r="A7" s="13" t="s">
        <v>47</v>
      </c>
      <c r="B7" s="13">
        <f>'Detail (2)'!C$32</f>
        <v>0</v>
      </c>
      <c r="C7" s="13">
        <f>'Detail (2)'!E32</f>
        <v>0</v>
      </c>
      <c r="D7" s="13">
        <f>'Detail (2)'!G$32</f>
        <v>0</v>
      </c>
      <c r="E7" s="13">
        <f>'Detail (2)'!I$32</f>
        <v>0</v>
      </c>
      <c r="F7" s="13">
        <f>'Detail (2)'!K32+'Detail (2)'!L32</f>
        <v>0</v>
      </c>
    </row>
    <row r="8" spans="1:6" x14ac:dyDescent="0.2">
      <c r="A8" s="13" t="s">
        <v>48</v>
      </c>
      <c r="B8" s="13">
        <f>'Detail (3)'!C$32</f>
        <v>0</v>
      </c>
      <c r="C8" s="13">
        <f>'Detail (3)'!E32</f>
        <v>0</v>
      </c>
      <c r="D8" s="13">
        <f>'Detail (3)'!G$32</f>
        <v>0</v>
      </c>
      <c r="E8" s="13">
        <f>'Detail (3)'!I$32</f>
        <v>0</v>
      </c>
      <c r="F8" s="13">
        <f>'Detail (3)'!K32+'Detail (3)'!L32</f>
        <v>0</v>
      </c>
    </row>
    <row r="9" spans="1:6" x14ac:dyDescent="0.2">
      <c r="A9" s="13" t="s">
        <v>49</v>
      </c>
      <c r="B9" s="13">
        <f>'Detail (4)'!C$32</f>
        <v>0</v>
      </c>
      <c r="C9" s="13">
        <f>'Detail (4)'!E32</f>
        <v>0</v>
      </c>
      <c r="D9" s="13">
        <f>'Detail (4)'!G$32</f>
        <v>0</v>
      </c>
      <c r="E9" s="13">
        <f>'Detail (4)'!I$32</f>
        <v>0</v>
      </c>
      <c r="F9" s="13">
        <f>'Detail (4)'!K32+'Detail (4)'!L32</f>
        <v>0</v>
      </c>
    </row>
    <row r="10" spans="1:6" x14ac:dyDescent="0.2">
      <c r="A10" s="13" t="s">
        <v>50</v>
      </c>
      <c r="B10" s="13">
        <f>'Detail (5)'!C$32</f>
        <v>0</v>
      </c>
      <c r="C10" s="13">
        <f>'Detail (5)'!E32</f>
        <v>0</v>
      </c>
      <c r="D10" s="13">
        <f>'Detail (5)'!G$32</f>
        <v>0</v>
      </c>
      <c r="E10" s="13">
        <f>'Detail (5)'!I$32</f>
        <v>0</v>
      </c>
      <c r="F10" s="13">
        <f>'Detail (5)'!K32+'Detail (5)'!L32</f>
        <v>0</v>
      </c>
    </row>
    <row r="11" spans="1:6" x14ac:dyDescent="0.2">
      <c r="A11" s="13" t="s">
        <v>51</v>
      </c>
      <c r="B11" s="13">
        <f>'Detail (6)'!C$32</f>
        <v>0</v>
      </c>
      <c r="C11" s="13">
        <f>'Detail (6)'!E32</f>
        <v>0</v>
      </c>
      <c r="D11" s="13">
        <f>'Detail (6)'!G$32</f>
        <v>0</v>
      </c>
      <c r="E11" s="13">
        <f>'Detail (6)'!I$32</f>
        <v>0</v>
      </c>
      <c r="F11" s="13">
        <f>'Detail (6)'!K32+'Detail (6)'!L32</f>
        <v>0</v>
      </c>
    </row>
    <row r="12" spans="1:6" x14ac:dyDescent="0.2">
      <c r="A12" s="13" t="s">
        <v>52</v>
      </c>
      <c r="B12" s="13">
        <f>'Detail (7)'!C$32</f>
        <v>0</v>
      </c>
      <c r="C12" s="13">
        <f>'Detail (7)'!E32</f>
        <v>0</v>
      </c>
      <c r="D12" s="13">
        <f>'Detail (7)'!G$32</f>
        <v>0</v>
      </c>
      <c r="E12" s="13">
        <f>'Detail (7)'!I$32</f>
        <v>0</v>
      </c>
      <c r="F12" s="13">
        <f>'Detail (7)'!K32+'Detail (7)'!L32</f>
        <v>0</v>
      </c>
    </row>
    <row r="13" spans="1:6" x14ac:dyDescent="0.2">
      <c r="A13" s="13" t="s">
        <v>53</v>
      </c>
      <c r="B13" s="13">
        <f>'Detail (8)'!C$32</f>
        <v>0</v>
      </c>
      <c r="C13" s="13">
        <f>'Detail (8)'!E32</f>
        <v>0</v>
      </c>
      <c r="D13" s="13">
        <f>'Detail (8)'!G$32</f>
        <v>0</v>
      </c>
      <c r="E13" s="13">
        <f>'Detail (8)'!I$32</f>
        <v>0</v>
      </c>
      <c r="F13" s="13">
        <f>'Detail (8)'!K32+'Detail (8)'!L32</f>
        <v>0</v>
      </c>
    </row>
    <row r="14" spans="1:6" x14ac:dyDescent="0.2">
      <c r="A14" s="13" t="s">
        <v>54</v>
      </c>
      <c r="B14" s="13">
        <f>'Detail (9)'!C$32</f>
        <v>0</v>
      </c>
      <c r="C14" s="13">
        <f>'Detail (9)'!E32</f>
        <v>0</v>
      </c>
      <c r="D14" s="13">
        <f>'Detail (9)'!G$32</f>
        <v>0</v>
      </c>
      <c r="E14" s="13">
        <f>'Detail (9)'!I$32</f>
        <v>0</v>
      </c>
      <c r="F14" s="13">
        <f>'Detail (9)'!K32+'Detail (9)'!L32</f>
        <v>0</v>
      </c>
    </row>
    <row r="15" spans="1:6" x14ac:dyDescent="0.2">
      <c r="A15" s="13" t="s">
        <v>55</v>
      </c>
      <c r="B15" s="13">
        <f>'Detail (10)'!C$32</f>
        <v>0</v>
      </c>
      <c r="C15" s="13">
        <f>'Detail (10)'!E32</f>
        <v>0</v>
      </c>
      <c r="D15" s="13">
        <f>'Detail (10)'!G$32</f>
        <v>0</v>
      </c>
      <c r="E15" s="13">
        <f>'Detail (10)'!I$32</f>
        <v>0</v>
      </c>
      <c r="F15" s="13">
        <f>'Detail (10)'!K32+'Detail (10)'!L32</f>
        <v>0</v>
      </c>
    </row>
    <row r="16" spans="1:6" x14ac:dyDescent="0.2">
      <c r="A16" s="13" t="s">
        <v>66</v>
      </c>
      <c r="B16" s="13">
        <f>'Detail (11)'!C$32</f>
        <v>0</v>
      </c>
      <c r="C16" s="13">
        <f>'Detail (11)'!E32</f>
        <v>0</v>
      </c>
      <c r="D16" s="13">
        <f>'Detail (11)'!G$32</f>
        <v>0</v>
      </c>
      <c r="E16" s="13">
        <f>'Detail (11)'!I$32</f>
        <v>0</v>
      </c>
      <c r="F16" s="13">
        <f>'Detail (11)'!K32+'Detail (11)'!L32</f>
        <v>0</v>
      </c>
    </row>
    <row r="17" spans="1:7" x14ac:dyDescent="0.2">
      <c r="A17" s="13" t="s">
        <v>67</v>
      </c>
      <c r="B17" s="13">
        <f>'Detail (12)'!C$32</f>
        <v>0</v>
      </c>
      <c r="C17" s="13">
        <f>'Detail (12)'!E32</f>
        <v>0</v>
      </c>
      <c r="D17" s="13">
        <f>'Detail (12)'!G$32</f>
        <v>0</v>
      </c>
      <c r="E17" s="13">
        <f>'Detail (12)'!I$32</f>
        <v>0</v>
      </c>
      <c r="F17" s="13">
        <f>'Detail (12)'!K32+'Detail (12)'!L32</f>
        <v>0</v>
      </c>
    </row>
    <row r="18" spans="1:7" ht="8.25" customHeight="1" thickBot="1" x14ac:dyDescent="0.25">
      <c r="A18" s="9"/>
      <c r="B18" s="14"/>
      <c r="C18" s="14"/>
      <c r="D18" s="14"/>
      <c r="E18" s="14"/>
      <c r="F18" s="10"/>
    </row>
    <row r="19" spans="1:7" ht="9" customHeight="1" x14ac:dyDescent="0.2">
      <c r="A19" s="6"/>
      <c r="B19" s="8"/>
      <c r="C19" s="15"/>
      <c r="D19" s="15"/>
      <c r="E19" s="15"/>
      <c r="F19" s="12"/>
    </row>
    <row r="20" spans="1:7" x14ac:dyDescent="0.2">
      <c r="A20" s="6" t="s">
        <v>26</v>
      </c>
      <c r="B20" s="6">
        <f>SUM(B6:B19)</f>
        <v>0</v>
      </c>
      <c r="C20" s="6">
        <f>SUM(C6:C19)</f>
        <v>0</v>
      </c>
      <c r="D20" s="6">
        <f>SUM(D6:D19)</f>
        <v>0</v>
      </c>
      <c r="E20" s="6">
        <f>SUM(E6:E19)</f>
        <v>0</v>
      </c>
      <c r="F20" s="13">
        <f>SUM(F6:F19)</f>
        <v>0</v>
      </c>
      <c r="G20" s="2"/>
    </row>
    <row r="21" spans="1:7" ht="9" customHeight="1" thickBot="1" x14ac:dyDescent="0.25">
      <c r="A21" s="7"/>
      <c r="B21" s="9"/>
      <c r="C21" s="14"/>
      <c r="D21" s="14"/>
      <c r="E21" s="14"/>
      <c r="F21" s="14"/>
    </row>
    <row r="22" spans="1:7" x14ac:dyDescent="0.2">
      <c r="A22" s="2"/>
    </row>
    <row r="24" spans="1:7" x14ac:dyDescent="0.2">
      <c r="A24" s="113" t="s">
        <v>73</v>
      </c>
      <c r="B24" s="2">
        <v>36</v>
      </c>
      <c r="C24" s="2">
        <v>36</v>
      </c>
      <c r="D24" s="2">
        <v>53</v>
      </c>
      <c r="F24" s="2">
        <v>0.7</v>
      </c>
    </row>
    <row r="25" spans="1:7" x14ac:dyDescent="0.2">
      <c r="A25" s="113" t="s">
        <v>75</v>
      </c>
    </row>
  </sheetData>
  <customSheetViews>
    <customSheetView guid="{B90024B9-B1D7-4814-B2B8-877E168A9273}" state="hidden" showRuler="0">
      <selection activeCell="F8" sqref="F8"/>
      <pageMargins left="0.78740157499999996" right="0.78740157499999996" top="0.984251969" bottom="0.984251969" header="0.4921259845" footer="0.4921259845"/>
      <pageSetup paperSize="9" orientation="portrait" horizontalDpi="300" verticalDpi="300" r:id="rId1"/>
      <headerFooter alignWithMargins="0"/>
    </customSheetView>
  </customSheetViews>
  <mergeCells count="2">
    <mergeCell ref="E3:E4"/>
    <mergeCell ref="F3:F4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2"/>
  <sheetViews>
    <sheetView workbookViewId="0">
      <selection activeCell="B8" sqref="B8"/>
    </sheetView>
  </sheetViews>
  <sheetFormatPr baseColWidth="10" defaultRowHeight="12.75" x14ac:dyDescent="0.2"/>
  <cols>
    <col min="1" max="1" width="11" style="16" customWidth="1"/>
    <col min="2" max="2" width="58.5703125" style="16" customWidth="1"/>
    <col min="3" max="3" width="4.7109375" style="16" customWidth="1"/>
    <col min="4" max="4" width="7.5703125" style="16" customWidth="1"/>
    <col min="5" max="5" width="5.5703125" style="16" customWidth="1"/>
    <col min="6" max="6" width="7.7109375" style="16" customWidth="1"/>
    <col min="7" max="7" width="4.7109375" style="16" customWidth="1"/>
    <col min="8" max="8" width="7.5703125" style="16" customWidth="1"/>
    <col min="9" max="9" width="9.5703125" style="16" customWidth="1"/>
    <col min="10" max="10" width="6.28515625" style="16" customWidth="1"/>
    <col min="11" max="11" width="8.140625" style="16" customWidth="1"/>
    <col min="12" max="12" width="9.28515625" style="16" customWidth="1"/>
    <col min="13" max="16384" width="11.42578125" style="16"/>
  </cols>
  <sheetData>
    <row r="1" spans="1:12" ht="23.25" customHeight="1" thickBot="1" x14ac:dyDescent="0.25">
      <c r="A1" s="53" t="s">
        <v>31</v>
      </c>
      <c r="B1" s="92" t="str">
        <f>Zusammenzug!E10&amp;" "&amp;Zusammenzug!L3&amp;" "&amp;Zusammenzug!E11</f>
        <v xml:space="preserve">  </v>
      </c>
      <c r="C1" s="134" t="s">
        <v>0</v>
      </c>
      <c r="D1" s="135"/>
      <c r="E1" s="135"/>
      <c r="F1" s="135"/>
      <c r="G1" s="135"/>
      <c r="H1" s="136"/>
      <c r="I1" s="134" t="s">
        <v>2</v>
      </c>
      <c r="J1" s="135"/>
      <c r="K1" s="135"/>
      <c r="L1" s="136"/>
    </row>
    <row r="2" spans="1:12" ht="42" customHeight="1" thickBot="1" x14ac:dyDescent="0.3">
      <c r="A2" s="152"/>
      <c r="B2" s="50" t="s">
        <v>8</v>
      </c>
      <c r="C2" s="137" t="s">
        <v>37</v>
      </c>
      <c r="D2" s="138"/>
      <c r="E2" s="137" t="s">
        <v>36</v>
      </c>
      <c r="F2" s="139"/>
      <c r="G2" s="137" t="s">
        <v>39</v>
      </c>
      <c r="H2" s="139"/>
      <c r="I2" s="43" t="s">
        <v>20</v>
      </c>
      <c r="J2" s="146" t="s">
        <v>21</v>
      </c>
      <c r="K2" s="146"/>
      <c r="L2" s="147"/>
    </row>
    <row r="3" spans="1:12" ht="30" customHeight="1" thickBot="1" x14ac:dyDescent="0.25">
      <c r="A3" s="153"/>
      <c r="B3" s="110"/>
      <c r="C3" s="160" t="s">
        <v>38</v>
      </c>
      <c r="D3" s="161"/>
      <c r="E3" s="160" t="s">
        <v>38</v>
      </c>
      <c r="F3" s="161"/>
      <c r="G3" s="160" t="s">
        <v>40</v>
      </c>
      <c r="H3" s="161"/>
      <c r="I3" s="148" t="s">
        <v>30</v>
      </c>
      <c r="J3" s="140" t="s">
        <v>43</v>
      </c>
      <c r="K3" s="141"/>
      <c r="L3" s="142" t="s">
        <v>44</v>
      </c>
    </row>
    <row r="4" spans="1:12" ht="21" customHeight="1" thickBot="1" x14ac:dyDescent="0.25">
      <c r="A4" s="154"/>
      <c r="B4" s="155" t="s">
        <v>4</v>
      </c>
      <c r="C4" s="157">
        <f>SUM(Detail!B24)</f>
        <v>36</v>
      </c>
      <c r="D4" s="158"/>
      <c r="E4" s="157">
        <f>SUM(Detail!C24)</f>
        <v>36</v>
      </c>
      <c r="F4" s="158"/>
      <c r="G4" s="152">
        <f>SUM(Detail!D24)</f>
        <v>53</v>
      </c>
      <c r="H4" s="159"/>
      <c r="I4" s="149"/>
      <c r="J4" s="144">
        <f>SUM(Detail!F24)</f>
        <v>0.7</v>
      </c>
      <c r="K4" s="145"/>
      <c r="L4" s="143"/>
    </row>
    <row r="5" spans="1:12" ht="15.75" customHeight="1" thickBot="1" x14ac:dyDescent="0.25">
      <c r="A5" s="41" t="s">
        <v>1</v>
      </c>
      <c r="B5" s="156"/>
      <c r="C5" s="55" t="s">
        <v>29</v>
      </c>
      <c r="D5" s="56" t="s">
        <v>28</v>
      </c>
      <c r="E5" s="55" t="s">
        <v>29</v>
      </c>
      <c r="F5" s="56" t="s">
        <v>28</v>
      </c>
      <c r="G5" s="104" t="s">
        <v>65</v>
      </c>
      <c r="H5" s="56" t="s">
        <v>13</v>
      </c>
      <c r="I5" s="66" t="s">
        <v>13</v>
      </c>
      <c r="J5" s="67" t="s">
        <v>45</v>
      </c>
      <c r="K5" s="68" t="s">
        <v>13</v>
      </c>
      <c r="L5" s="42" t="s">
        <v>13</v>
      </c>
    </row>
    <row r="6" spans="1:12" ht="15" customHeight="1" x14ac:dyDescent="0.2">
      <c r="A6" s="35"/>
      <c r="B6" s="99"/>
      <c r="C6" s="57"/>
      <c r="D6" s="61">
        <f>IF(AVERAGE((C6*$C$4)+(E6*$E$4))&gt;280,140,(C6*$C$4))</f>
        <v>0</v>
      </c>
      <c r="E6" s="60"/>
      <c r="F6" s="61">
        <f>IF(AVERAGE((C6*$C$4)+(E6*$E$4))&gt;280,140,(E6*$E$4))</f>
        <v>0</v>
      </c>
      <c r="G6" s="105"/>
      <c r="H6" s="61">
        <f>IF(G6,51,0)</f>
        <v>0</v>
      </c>
      <c r="I6" s="69"/>
      <c r="J6" s="70"/>
      <c r="K6" s="89">
        <f t="shared" ref="K6:K31" si="0">J6*$J$4</f>
        <v>0</v>
      </c>
      <c r="L6" s="59"/>
    </row>
    <row r="7" spans="1:12" ht="15" customHeight="1" x14ac:dyDescent="0.2">
      <c r="A7" s="40"/>
      <c r="B7" s="100"/>
      <c r="C7" s="60"/>
      <c r="D7" s="61">
        <f t="shared" ref="D7:D31" si="1">IF(AVERAGE((C7*$C$4)+(E7*$E$4))&gt;280,140,(C7*$C$4))</f>
        <v>0</v>
      </c>
      <c r="E7" s="60"/>
      <c r="F7" s="61">
        <f t="shared" ref="F7:F31" si="2">IF(AVERAGE((C7*$C$4)+(E7*$E$4))&gt;280,140,(E7*$E$4))</f>
        <v>0</v>
      </c>
      <c r="G7" s="108"/>
      <c r="H7" s="61">
        <f>IF(G7,51,0)</f>
        <v>0</v>
      </c>
      <c r="I7" s="71"/>
      <c r="J7" s="72"/>
      <c r="K7" s="90">
        <f t="shared" si="0"/>
        <v>0</v>
      </c>
      <c r="L7" s="62"/>
    </row>
    <row r="8" spans="1:12" ht="15" customHeight="1" x14ac:dyDescent="0.2">
      <c r="A8" s="37"/>
      <c r="B8" s="98"/>
      <c r="C8" s="60"/>
      <c r="D8" s="61">
        <f t="shared" si="1"/>
        <v>0</v>
      </c>
      <c r="E8" s="60"/>
      <c r="F8" s="61">
        <f t="shared" si="2"/>
        <v>0</v>
      </c>
      <c r="G8" s="106"/>
      <c r="H8" s="61">
        <f t="shared" ref="H8:H31" si="3">IF(G8,51,0)</f>
        <v>0</v>
      </c>
      <c r="I8" s="71"/>
      <c r="J8" s="72"/>
      <c r="K8" s="90">
        <f t="shared" si="0"/>
        <v>0</v>
      </c>
      <c r="L8" s="91"/>
    </row>
    <row r="9" spans="1:12" ht="15" customHeight="1" x14ac:dyDescent="0.2">
      <c r="A9" s="37"/>
      <c r="B9" s="73"/>
      <c r="C9" s="60"/>
      <c r="D9" s="61">
        <f t="shared" si="1"/>
        <v>0</v>
      </c>
      <c r="E9" s="60"/>
      <c r="F9" s="61">
        <f t="shared" si="2"/>
        <v>0</v>
      </c>
      <c r="G9" s="106"/>
      <c r="H9" s="61">
        <f t="shared" si="3"/>
        <v>0</v>
      </c>
      <c r="I9" s="71"/>
      <c r="J9" s="72"/>
      <c r="K9" s="90">
        <f t="shared" si="0"/>
        <v>0</v>
      </c>
      <c r="L9" s="62"/>
    </row>
    <row r="10" spans="1:12" ht="15" customHeight="1" x14ac:dyDescent="0.2">
      <c r="A10" s="37"/>
      <c r="B10" s="73"/>
      <c r="C10" s="60"/>
      <c r="D10" s="61">
        <f t="shared" si="1"/>
        <v>0</v>
      </c>
      <c r="E10" s="60"/>
      <c r="F10" s="61">
        <f t="shared" si="2"/>
        <v>0</v>
      </c>
      <c r="G10" s="106"/>
      <c r="H10" s="61">
        <f t="shared" si="3"/>
        <v>0</v>
      </c>
      <c r="I10" s="71"/>
      <c r="J10" s="72"/>
      <c r="K10" s="90">
        <f t="shared" si="0"/>
        <v>0</v>
      </c>
      <c r="L10" s="62"/>
    </row>
    <row r="11" spans="1:12" ht="15" customHeight="1" x14ac:dyDescent="0.2">
      <c r="A11" s="37"/>
      <c r="B11" s="73"/>
      <c r="C11" s="60"/>
      <c r="D11" s="61">
        <f t="shared" si="1"/>
        <v>0</v>
      </c>
      <c r="E11" s="60"/>
      <c r="F11" s="61">
        <f t="shared" si="2"/>
        <v>0</v>
      </c>
      <c r="G11" s="106"/>
      <c r="H11" s="61">
        <f t="shared" si="3"/>
        <v>0</v>
      </c>
      <c r="I11" s="71"/>
      <c r="J11" s="72"/>
      <c r="K11" s="90">
        <f t="shared" si="0"/>
        <v>0</v>
      </c>
      <c r="L11" s="62"/>
    </row>
    <row r="12" spans="1:12" ht="15" customHeight="1" x14ac:dyDescent="0.2">
      <c r="A12" s="37"/>
      <c r="B12" s="73"/>
      <c r="C12" s="60"/>
      <c r="D12" s="61">
        <f t="shared" si="1"/>
        <v>0</v>
      </c>
      <c r="E12" s="60"/>
      <c r="F12" s="61">
        <f t="shared" si="2"/>
        <v>0</v>
      </c>
      <c r="G12" s="106"/>
      <c r="H12" s="61">
        <f t="shared" si="3"/>
        <v>0</v>
      </c>
      <c r="I12" s="71"/>
      <c r="J12" s="72"/>
      <c r="K12" s="90">
        <f t="shared" si="0"/>
        <v>0</v>
      </c>
      <c r="L12" s="62"/>
    </row>
    <row r="13" spans="1:12" ht="15" customHeight="1" x14ac:dyDescent="0.2">
      <c r="A13" s="37"/>
      <c r="B13" s="18"/>
      <c r="C13" s="60"/>
      <c r="D13" s="61">
        <f t="shared" si="1"/>
        <v>0</v>
      </c>
      <c r="E13" s="60"/>
      <c r="F13" s="61">
        <f t="shared" si="2"/>
        <v>0</v>
      </c>
      <c r="G13" s="106"/>
      <c r="H13" s="61">
        <f t="shared" si="3"/>
        <v>0</v>
      </c>
      <c r="I13" s="71"/>
      <c r="J13" s="72"/>
      <c r="K13" s="90">
        <f t="shared" si="0"/>
        <v>0</v>
      </c>
      <c r="L13" s="62"/>
    </row>
    <row r="14" spans="1:12" ht="15" customHeight="1" x14ac:dyDescent="0.2">
      <c r="A14" s="37"/>
      <c r="B14" s="18"/>
      <c r="C14" s="60"/>
      <c r="D14" s="61">
        <f t="shared" si="1"/>
        <v>0</v>
      </c>
      <c r="E14" s="60"/>
      <c r="F14" s="61">
        <f t="shared" si="2"/>
        <v>0</v>
      </c>
      <c r="G14" s="106"/>
      <c r="H14" s="61">
        <f t="shared" si="3"/>
        <v>0</v>
      </c>
      <c r="I14" s="71"/>
      <c r="J14" s="72"/>
      <c r="K14" s="90">
        <f t="shared" si="0"/>
        <v>0</v>
      </c>
      <c r="L14" s="62"/>
    </row>
    <row r="15" spans="1:12" ht="15" customHeight="1" x14ac:dyDescent="0.2">
      <c r="A15" s="37"/>
      <c r="B15" s="18"/>
      <c r="C15" s="60"/>
      <c r="D15" s="61">
        <f t="shared" si="1"/>
        <v>0</v>
      </c>
      <c r="E15" s="60"/>
      <c r="F15" s="61">
        <f t="shared" si="2"/>
        <v>0</v>
      </c>
      <c r="G15" s="106"/>
      <c r="H15" s="61">
        <f t="shared" si="3"/>
        <v>0</v>
      </c>
      <c r="I15" s="71"/>
      <c r="J15" s="72"/>
      <c r="K15" s="90">
        <f t="shared" si="0"/>
        <v>0</v>
      </c>
      <c r="L15" s="62"/>
    </row>
    <row r="16" spans="1:12" ht="15" customHeight="1" x14ac:dyDescent="0.2">
      <c r="A16" s="37"/>
      <c r="B16" s="18"/>
      <c r="C16" s="60"/>
      <c r="D16" s="61">
        <f t="shared" si="1"/>
        <v>0</v>
      </c>
      <c r="E16" s="60"/>
      <c r="F16" s="61">
        <f t="shared" si="2"/>
        <v>0</v>
      </c>
      <c r="G16" s="106"/>
      <c r="H16" s="61">
        <f t="shared" si="3"/>
        <v>0</v>
      </c>
      <c r="I16" s="71"/>
      <c r="J16" s="72"/>
      <c r="K16" s="90">
        <f t="shared" si="0"/>
        <v>0</v>
      </c>
      <c r="L16" s="62"/>
    </row>
    <row r="17" spans="1:12" ht="15" customHeight="1" x14ac:dyDescent="0.2">
      <c r="A17" s="36"/>
      <c r="B17" s="18"/>
      <c r="C17" s="60"/>
      <c r="D17" s="61">
        <f t="shared" si="1"/>
        <v>0</v>
      </c>
      <c r="E17" s="60"/>
      <c r="F17" s="61">
        <f t="shared" si="2"/>
        <v>0</v>
      </c>
      <c r="G17" s="106"/>
      <c r="H17" s="61">
        <f t="shared" si="3"/>
        <v>0</v>
      </c>
      <c r="I17" s="71"/>
      <c r="J17" s="72"/>
      <c r="K17" s="90">
        <f t="shared" si="0"/>
        <v>0</v>
      </c>
      <c r="L17" s="62"/>
    </row>
    <row r="18" spans="1:12" ht="15" customHeight="1" x14ac:dyDescent="0.2">
      <c r="A18" s="37"/>
      <c r="B18" s="18"/>
      <c r="C18" s="60"/>
      <c r="D18" s="61">
        <f t="shared" si="1"/>
        <v>0</v>
      </c>
      <c r="E18" s="60"/>
      <c r="F18" s="61">
        <f t="shared" si="2"/>
        <v>0</v>
      </c>
      <c r="G18" s="106"/>
      <c r="H18" s="61">
        <f t="shared" si="3"/>
        <v>0</v>
      </c>
      <c r="I18" s="71"/>
      <c r="J18" s="72"/>
      <c r="K18" s="90">
        <f t="shared" si="0"/>
        <v>0</v>
      </c>
      <c r="L18" s="62"/>
    </row>
    <row r="19" spans="1:12" ht="15" customHeight="1" x14ac:dyDescent="0.2">
      <c r="A19" s="37"/>
      <c r="B19" s="18"/>
      <c r="C19" s="60"/>
      <c r="D19" s="61">
        <f t="shared" si="1"/>
        <v>0</v>
      </c>
      <c r="E19" s="60"/>
      <c r="F19" s="61">
        <f t="shared" si="2"/>
        <v>0</v>
      </c>
      <c r="G19" s="106"/>
      <c r="H19" s="61">
        <f t="shared" si="3"/>
        <v>0</v>
      </c>
      <c r="I19" s="71"/>
      <c r="J19" s="72"/>
      <c r="K19" s="90">
        <f t="shared" si="0"/>
        <v>0</v>
      </c>
      <c r="L19" s="62"/>
    </row>
    <row r="20" spans="1:12" ht="15" customHeight="1" x14ac:dyDescent="0.2">
      <c r="A20" s="36"/>
      <c r="B20" s="18"/>
      <c r="C20" s="60"/>
      <c r="D20" s="61">
        <f t="shared" si="1"/>
        <v>0</v>
      </c>
      <c r="E20" s="60"/>
      <c r="F20" s="61">
        <f t="shared" si="2"/>
        <v>0</v>
      </c>
      <c r="G20" s="106"/>
      <c r="H20" s="61">
        <f t="shared" si="3"/>
        <v>0</v>
      </c>
      <c r="I20" s="71"/>
      <c r="J20" s="72"/>
      <c r="K20" s="90">
        <f t="shared" si="0"/>
        <v>0</v>
      </c>
      <c r="L20" s="62"/>
    </row>
    <row r="21" spans="1:12" ht="15" customHeight="1" x14ac:dyDescent="0.2">
      <c r="A21" s="37"/>
      <c r="B21" s="18"/>
      <c r="C21" s="60"/>
      <c r="D21" s="61">
        <f t="shared" si="1"/>
        <v>0</v>
      </c>
      <c r="E21" s="60"/>
      <c r="F21" s="61">
        <f t="shared" si="2"/>
        <v>0</v>
      </c>
      <c r="G21" s="106"/>
      <c r="H21" s="61">
        <f t="shared" si="3"/>
        <v>0</v>
      </c>
      <c r="I21" s="71"/>
      <c r="J21" s="72"/>
      <c r="K21" s="90">
        <f t="shared" si="0"/>
        <v>0</v>
      </c>
      <c r="L21" s="62"/>
    </row>
    <row r="22" spans="1:12" ht="15" customHeight="1" x14ac:dyDescent="0.2">
      <c r="A22" s="37"/>
      <c r="B22" s="18"/>
      <c r="C22" s="60"/>
      <c r="D22" s="61">
        <f t="shared" si="1"/>
        <v>0</v>
      </c>
      <c r="E22" s="60"/>
      <c r="F22" s="61">
        <f t="shared" si="2"/>
        <v>0</v>
      </c>
      <c r="G22" s="106"/>
      <c r="H22" s="61">
        <f t="shared" si="3"/>
        <v>0</v>
      </c>
      <c r="I22" s="71"/>
      <c r="J22" s="72"/>
      <c r="K22" s="90">
        <f t="shared" si="0"/>
        <v>0</v>
      </c>
      <c r="L22" s="62"/>
    </row>
    <row r="23" spans="1:12" ht="15" customHeight="1" x14ac:dyDescent="0.2">
      <c r="A23" s="37"/>
      <c r="B23" s="18"/>
      <c r="C23" s="60"/>
      <c r="D23" s="61">
        <f t="shared" si="1"/>
        <v>0</v>
      </c>
      <c r="E23" s="60"/>
      <c r="F23" s="61">
        <f t="shared" si="2"/>
        <v>0</v>
      </c>
      <c r="G23" s="106"/>
      <c r="H23" s="61">
        <f t="shared" si="3"/>
        <v>0</v>
      </c>
      <c r="I23" s="71"/>
      <c r="J23" s="72"/>
      <c r="K23" s="90">
        <f t="shared" si="0"/>
        <v>0</v>
      </c>
      <c r="L23" s="62"/>
    </row>
    <row r="24" spans="1:12" ht="15" customHeight="1" x14ac:dyDescent="0.2">
      <c r="A24" s="37"/>
      <c r="B24" s="18"/>
      <c r="C24" s="60"/>
      <c r="D24" s="61">
        <f t="shared" si="1"/>
        <v>0</v>
      </c>
      <c r="E24" s="60"/>
      <c r="F24" s="61">
        <f t="shared" si="2"/>
        <v>0</v>
      </c>
      <c r="G24" s="106"/>
      <c r="H24" s="61">
        <f t="shared" si="3"/>
        <v>0</v>
      </c>
      <c r="I24" s="71"/>
      <c r="J24" s="72"/>
      <c r="K24" s="90">
        <f t="shared" si="0"/>
        <v>0</v>
      </c>
      <c r="L24" s="62"/>
    </row>
    <row r="25" spans="1:12" ht="15" customHeight="1" x14ac:dyDescent="0.2">
      <c r="A25" s="37"/>
      <c r="B25" s="18"/>
      <c r="C25" s="60"/>
      <c r="D25" s="61">
        <f t="shared" si="1"/>
        <v>0</v>
      </c>
      <c r="E25" s="60"/>
      <c r="F25" s="61">
        <f t="shared" si="2"/>
        <v>0</v>
      </c>
      <c r="G25" s="106"/>
      <c r="H25" s="61">
        <f t="shared" si="3"/>
        <v>0</v>
      </c>
      <c r="I25" s="71"/>
      <c r="J25" s="72"/>
      <c r="K25" s="90">
        <f t="shared" si="0"/>
        <v>0</v>
      </c>
      <c r="L25" s="62"/>
    </row>
    <row r="26" spans="1:12" ht="15" customHeight="1" x14ac:dyDescent="0.2">
      <c r="A26" s="37"/>
      <c r="B26" s="18"/>
      <c r="C26" s="60"/>
      <c r="D26" s="61">
        <f t="shared" si="1"/>
        <v>0</v>
      </c>
      <c r="E26" s="60"/>
      <c r="F26" s="61">
        <f t="shared" si="2"/>
        <v>0</v>
      </c>
      <c r="G26" s="106"/>
      <c r="H26" s="61">
        <f t="shared" si="3"/>
        <v>0</v>
      </c>
      <c r="I26" s="71"/>
      <c r="J26" s="72"/>
      <c r="K26" s="90">
        <f t="shared" si="0"/>
        <v>0</v>
      </c>
      <c r="L26" s="62"/>
    </row>
    <row r="27" spans="1:12" ht="15" customHeight="1" x14ac:dyDescent="0.2">
      <c r="A27" s="37"/>
      <c r="B27" s="18"/>
      <c r="C27" s="60"/>
      <c r="D27" s="61">
        <f t="shared" si="1"/>
        <v>0</v>
      </c>
      <c r="E27" s="60"/>
      <c r="F27" s="61">
        <f t="shared" si="2"/>
        <v>0</v>
      </c>
      <c r="G27" s="106"/>
      <c r="H27" s="61">
        <f t="shared" si="3"/>
        <v>0</v>
      </c>
      <c r="I27" s="71"/>
      <c r="J27" s="72"/>
      <c r="K27" s="90">
        <f t="shared" si="0"/>
        <v>0</v>
      </c>
      <c r="L27" s="62"/>
    </row>
    <row r="28" spans="1:12" ht="15" customHeight="1" x14ac:dyDescent="0.2">
      <c r="A28" s="37"/>
      <c r="B28" s="18"/>
      <c r="C28" s="60"/>
      <c r="D28" s="61">
        <f t="shared" si="1"/>
        <v>0</v>
      </c>
      <c r="E28" s="60"/>
      <c r="F28" s="61">
        <f t="shared" si="2"/>
        <v>0</v>
      </c>
      <c r="G28" s="106"/>
      <c r="H28" s="61">
        <f t="shared" si="3"/>
        <v>0</v>
      </c>
      <c r="I28" s="71"/>
      <c r="J28" s="72"/>
      <c r="K28" s="90">
        <f t="shared" si="0"/>
        <v>0</v>
      </c>
      <c r="L28" s="62"/>
    </row>
    <row r="29" spans="1:12" ht="15" customHeight="1" x14ac:dyDescent="0.2">
      <c r="A29" s="37"/>
      <c r="B29" s="18"/>
      <c r="C29" s="60"/>
      <c r="D29" s="61">
        <f t="shared" si="1"/>
        <v>0</v>
      </c>
      <c r="E29" s="60"/>
      <c r="F29" s="61">
        <f t="shared" si="2"/>
        <v>0</v>
      </c>
      <c r="G29" s="106"/>
      <c r="H29" s="61">
        <f t="shared" si="3"/>
        <v>0</v>
      </c>
      <c r="I29" s="71"/>
      <c r="J29" s="72"/>
      <c r="K29" s="90">
        <f t="shared" si="0"/>
        <v>0</v>
      </c>
      <c r="L29" s="62"/>
    </row>
    <row r="30" spans="1:12" ht="15" customHeight="1" x14ac:dyDescent="0.2">
      <c r="A30" s="38"/>
      <c r="B30" s="19"/>
      <c r="C30" s="60"/>
      <c r="D30" s="61">
        <f t="shared" si="1"/>
        <v>0</v>
      </c>
      <c r="E30" s="60"/>
      <c r="F30" s="61">
        <f t="shared" si="2"/>
        <v>0</v>
      </c>
      <c r="G30" s="106"/>
      <c r="H30" s="61">
        <f t="shared" si="3"/>
        <v>0</v>
      </c>
      <c r="I30" s="74"/>
      <c r="J30" s="75"/>
      <c r="K30" s="90">
        <f t="shared" si="0"/>
        <v>0</v>
      </c>
      <c r="L30" s="63"/>
    </row>
    <row r="31" spans="1:12" ht="15" customHeight="1" thickBot="1" x14ac:dyDescent="0.25">
      <c r="A31" s="39"/>
      <c r="B31" s="20"/>
      <c r="C31" s="64"/>
      <c r="D31" s="61">
        <f t="shared" si="1"/>
        <v>0</v>
      </c>
      <c r="E31" s="64"/>
      <c r="F31" s="61">
        <f t="shared" si="2"/>
        <v>0</v>
      </c>
      <c r="G31" s="107"/>
      <c r="H31" s="61">
        <f t="shared" si="3"/>
        <v>0</v>
      </c>
      <c r="I31" s="76"/>
      <c r="J31" s="77"/>
      <c r="K31" s="90">
        <f t="shared" si="0"/>
        <v>0</v>
      </c>
      <c r="L31" s="65"/>
    </row>
    <row r="32" spans="1:12" s="46" customFormat="1" ht="15" customHeight="1" thickBot="1" x14ac:dyDescent="0.3">
      <c r="A32" s="44" t="s">
        <v>24</v>
      </c>
      <c r="B32" s="45"/>
      <c r="C32" s="150">
        <f>SUM(D6:D31)</f>
        <v>0</v>
      </c>
      <c r="D32" s="151"/>
      <c r="E32" s="150">
        <f>SUM(F6:F31)</f>
        <v>0</v>
      </c>
      <c r="F32" s="151"/>
      <c r="G32" s="150">
        <f>SUM(H6:H31)</f>
        <v>0</v>
      </c>
      <c r="H32" s="151"/>
      <c r="I32" s="78">
        <f>SUM(I6:I31)</f>
        <v>0</v>
      </c>
      <c r="J32" s="79">
        <f>SUM(J6:J31)</f>
        <v>0</v>
      </c>
      <c r="K32" s="49">
        <f>SUM(K6:K31)</f>
        <v>0</v>
      </c>
      <c r="L32" s="49">
        <f>SUM(L6:L31)</f>
        <v>0</v>
      </c>
    </row>
  </sheetData>
  <sheetProtection algorithmName="SHA-512" hashValue="zT3VoVV7mFYv7dfDte708ZuseJrKhkR7Beihh/wOPQRrnmUB60IIKf5b0Rl4ZGij4vVuDCta5tfKzAyVnOHbeg==" saltValue="P/b/OU7lyJjhR88xOJw1eA==" spinCount="100000" sheet="1" selectLockedCells="1"/>
  <customSheetViews>
    <customSheetView guid="{B90024B9-B1D7-4814-B2B8-877E168A9273}" zeroValues="0" showRuler="0">
      <pageMargins left="0.47244094488188981" right="0.27559055118110237" top="0.51181102362204722" bottom="0.35433070866141736" header="0.51181102362204722" footer="0.35433070866141736"/>
      <printOptions horizontalCentered="1" verticalCentered="1" gridLines="1"/>
      <pageSetup paperSize="9" scale="99" orientation="landscape" r:id="rId1"/>
      <headerFooter alignWithMargins="0"/>
    </customSheetView>
  </customSheetViews>
  <mergeCells count="21">
    <mergeCell ref="C32:D32"/>
    <mergeCell ref="G32:H32"/>
    <mergeCell ref="E32:F32"/>
    <mergeCell ref="A2:A4"/>
    <mergeCell ref="B4:B5"/>
    <mergeCell ref="C4:D4"/>
    <mergeCell ref="G4:H4"/>
    <mergeCell ref="E3:F3"/>
    <mergeCell ref="E4:F4"/>
    <mergeCell ref="G3:H3"/>
    <mergeCell ref="C3:D3"/>
    <mergeCell ref="E2:F2"/>
    <mergeCell ref="C1:H1"/>
    <mergeCell ref="C2:D2"/>
    <mergeCell ref="G2:H2"/>
    <mergeCell ref="J3:K3"/>
    <mergeCell ref="L3:L4"/>
    <mergeCell ref="J4:K4"/>
    <mergeCell ref="I1:L1"/>
    <mergeCell ref="J2:L2"/>
    <mergeCell ref="I3:I4"/>
  </mergeCells>
  <phoneticPr fontId="0" type="noConversion"/>
  <printOptions horizontalCentered="1" verticalCentered="1" gridLines="1"/>
  <pageMargins left="0.47244094488188981" right="0.27559055118110237" top="0.51181102362204722" bottom="0.35433070866141736" header="0.51181102362204722" footer="0.35433070866141736"/>
  <pageSetup paperSize="9" scale="99" orientation="landscape" r:id="rId2"/>
  <headerFooter alignWithMargins="0"/>
  <ignoredErrors>
    <ignoredError sqref="G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2"/>
  <sheetViews>
    <sheetView workbookViewId="0"/>
  </sheetViews>
  <sheetFormatPr baseColWidth="10" defaultRowHeight="12.75" x14ac:dyDescent="0.2"/>
  <cols>
    <col min="1" max="1" width="11" style="16" customWidth="1"/>
    <col min="2" max="2" width="58.5703125" style="16" customWidth="1"/>
    <col min="3" max="3" width="4.7109375" style="47" customWidth="1"/>
    <col min="4" max="4" width="7.7109375" style="48" customWidth="1"/>
    <col min="5" max="5" width="4.7109375" style="48" customWidth="1"/>
    <col min="6" max="6" width="7.7109375" style="16" customWidth="1"/>
    <col min="7" max="7" width="4.7109375" style="16" customWidth="1"/>
    <col min="8" max="8" width="7.7109375" style="16" customWidth="1"/>
    <col min="9" max="9" width="9.5703125" style="16" customWidth="1"/>
    <col min="10" max="10" width="6.28515625" style="16" customWidth="1"/>
    <col min="11" max="11" width="8.140625" style="16" customWidth="1"/>
    <col min="12" max="12" width="9.28515625" style="16" customWidth="1"/>
    <col min="13" max="16384" width="11.42578125" style="16"/>
  </cols>
  <sheetData>
    <row r="1" spans="1:12" ht="23.25" customHeight="1" thickBot="1" x14ac:dyDescent="0.25">
      <c r="A1" s="53" t="s">
        <v>32</v>
      </c>
      <c r="B1" s="92" t="str">
        <f>Zusammenzug!E10&amp;" "&amp;Zusammenzug!L3&amp;" "&amp;Zusammenzug!E11</f>
        <v xml:space="preserve">  </v>
      </c>
      <c r="C1" s="134" t="s">
        <v>0</v>
      </c>
      <c r="D1" s="135"/>
      <c r="E1" s="135"/>
      <c r="F1" s="135"/>
      <c r="G1" s="135"/>
      <c r="H1" s="136"/>
      <c r="I1" s="134" t="s">
        <v>2</v>
      </c>
      <c r="J1" s="135"/>
      <c r="K1" s="135"/>
      <c r="L1" s="136"/>
    </row>
    <row r="2" spans="1:12" ht="40.5" customHeight="1" thickBot="1" x14ac:dyDescent="0.3">
      <c r="A2" s="152"/>
      <c r="B2" s="50" t="s">
        <v>8</v>
      </c>
      <c r="C2" s="137" t="s">
        <v>37</v>
      </c>
      <c r="D2" s="138"/>
      <c r="E2" s="137" t="s">
        <v>36</v>
      </c>
      <c r="F2" s="139"/>
      <c r="G2" s="137" t="s">
        <v>39</v>
      </c>
      <c r="H2" s="139"/>
      <c r="I2" s="43" t="s">
        <v>20</v>
      </c>
      <c r="J2" s="146" t="s">
        <v>21</v>
      </c>
      <c r="K2" s="146"/>
      <c r="L2" s="147"/>
    </row>
    <row r="3" spans="1:12" ht="30" customHeight="1" thickBot="1" x14ac:dyDescent="0.25">
      <c r="A3" s="153"/>
      <c r="B3" s="101"/>
      <c r="C3" s="160" t="s">
        <v>38</v>
      </c>
      <c r="D3" s="161"/>
      <c r="E3" s="160" t="s">
        <v>38</v>
      </c>
      <c r="F3" s="161"/>
      <c r="G3" s="160" t="s">
        <v>40</v>
      </c>
      <c r="H3" s="161"/>
      <c r="I3" s="148" t="s">
        <v>30</v>
      </c>
      <c r="J3" s="140" t="s">
        <v>43</v>
      </c>
      <c r="K3" s="141"/>
      <c r="L3" s="142" t="s">
        <v>44</v>
      </c>
    </row>
    <row r="4" spans="1:12" ht="21" customHeight="1" thickBot="1" x14ac:dyDescent="0.25">
      <c r="A4" s="154"/>
      <c r="B4" s="155" t="s">
        <v>4</v>
      </c>
      <c r="C4" s="157">
        <f>SUM(Detail!B24)</f>
        <v>36</v>
      </c>
      <c r="D4" s="158"/>
      <c r="E4" s="157">
        <f>SUM(Detail!C24)</f>
        <v>36</v>
      </c>
      <c r="F4" s="158"/>
      <c r="G4" s="152">
        <f>SUM(Detail!D24)</f>
        <v>53</v>
      </c>
      <c r="H4" s="159"/>
      <c r="I4" s="149"/>
      <c r="J4" s="144">
        <f>SUM(Detail!F24)</f>
        <v>0.7</v>
      </c>
      <c r="K4" s="145"/>
      <c r="L4" s="143"/>
    </row>
    <row r="5" spans="1:12" ht="15.75" customHeight="1" thickBot="1" x14ac:dyDescent="0.25">
      <c r="A5" s="41" t="s">
        <v>1</v>
      </c>
      <c r="B5" s="156"/>
      <c r="C5" s="55" t="s">
        <v>29</v>
      </c>
      <c r="D5" s="56" t="s">
        <v>28</v>
      </c>
      <c r="E5" s="55" t="s">
        <v>29</v>
      </c>
      <c r="F5" s="56" t="s">
        <v>28</v>
      </c>
      <c r="G5" s="55" t="s">
        <v>63</v>
      </c>
      <c r="H5" s="56" t="s">
        <v>13</v>
      </c>
      <c r="I5" s="66" t="s">
        <v>13</v>
      </c>
      <c r="J5" s="67" t="s">
        <v>45</v>
      </c>
      <c r="K5" s="68" t="s">
        <v>13</v>
      </c>
      <c r="L5" s="42" t="s">
        <v>13</v>
      </c>
    </row>
    <row r="6" spans="1:12" ht="15" customHeight="1" x14ac:dyDescent="0.2">
      <c r="A6" s="35"/>
      <c r="B6" s="99"/>
      <c r="C6" s="57"/>
      <c r="D6" s="61">
        <f>IF(AVERAGE((C6*$C$4)+(E6*$E$4))&gt;280,140,(C6*$C$4))</f>
        <v>0</v>
      </c>
      <c r="E6" s="57"/>
      <c r="F6" s="61">
        <f>IF(AVERAGE((C6*$C$4)+(E6*$E$4))&gt;280,140,(E6*$E$4))</f>
        <v>0</v>
      </c>
      <c r="G6" s="105"/>
      <c r="H6" s="61">
        <f>IF(G6,51,0)</f>
        <v>0</v>
      </c>
      <c r="I6" s="69"/>
      <c r="J6" s="70"/>
      <c r="K6" s="89">
        <f t="shared" ref="K6:K31" si="0">J6*$J$4</f>
        <v>0</v>
      </c>
      <c r="L6" s="59"/>
    </row>
    <row r="7" spans="1:12" ht="15" customHeight="1" x14ac:dyDescent="0.2">
      <c r="A7" s="40"/>
      <c r="B7" s="100"/>
      <c r="C7" s="60"/>
      <c r="D7" s="61">
        <f t="shared" ref="D7:D31" si="1">IF(AVERAGE((C7*$C$4)+(E7*$E$4))&gt;280,140,(C7*$C$4))</f>
        <v>0</v>
      </c>
      <c r="E7" s="60"/>
      <c r="F7" s="61">
        <f t="shared" ref="F7:F31" si="2">IF(AVERAGE((C7*$C$4)+(E7*$E$4))&gt;280,140,(E7*$E$4))</f>
        <v>0</v>
      </c>
      <c r="G7" s="108"/>
      <c r="H7" s="61">
        <f>IF(G7,51,0)</f>
        <v>0</v>
      </c>
      <c r="I7" s="71"/>
      <c r="J7" s="72"/>
      <c r="K7" s="90">
        <f t="shared" si="0"/>
        <v>0</v>
      </c>
      <c r="L7" s="62"/>
    </row>
    <row r="8" spans="1:12" ht="15" customHeight="1" x14ac:dyDescent="0.2">
      <c r="A8" s="37"/>
      <c r="B8" s="98"/>
      <c r="C8" s="60"/>
      <c r="D8" s="61">
        <f t="shared" si="1"/>
        <v>0</v>
      </c>
      <c r="E8" s="60"/>
      <c r="F8" s="61">
        <f t="shared" si="2"/>
        <v>0</v>
      </c>
      <c r="G8" s="106"/>
      <c r="H8" s="61">
        <f t="shared" ref="H8:H31" si="3">IF(G8,51,0)</f>
        <v>0</v>
      </c>
      <c r="I8" s="71"/>
      <c r="J8" s="72"/>
      <c r="K8" s="90">
        <f t="shared" si="0"/>
        <v>0</v>
      </c>
      <c r="L8" s="62"/>
    </row>
    <row r="9" spans="1:12" ht="15" customHeight="1" x14ac:dyDescent="0.2">
      <c r="A9" s="37"/>
      <c r="B9" s="98"/>
      <c r="C9" s="60"/>
      <c r="D9" s="61">
        <f t="shared" si="1"/>
        <v>0</v>
      </c>
      <c r="E9" s="60"/>
      <c r="F9" s="61">
        <f t="shared" si="2"/>
        <v>0</v>
      </c>
      <c r="G9" s="106"/>
      <c r="H9" s="61">
        <f t="shared" si="3"/>
        <v>0</v>
      </c>
      <c r="I9" s="71"/>
      <c r="J9" s="72"/>
      <c r="K9" s="90">
        <f t="shared" si="0"/>
        <v>0</v>
      </c>
      <c r="L9" s="62"/>
    </row>
    <row r="10" spans="1:12" ht="15" customHeight="1" x14ac:dyDescent="0.2">
      <c r="A10" s="37"/>
      <c r="B10" s="98"/>
      <c r="C10" s="60"/>
      <c r="D10" s="61">
        <f t="shared" si="1"/>
        <v>0</v>
      </c>
      <c r="E10" s="60"/>
      <c r="F10" s="61">
        <f t="shared" si="2"/>
        <v>0</v>
      </c>
      <c r="G10" s="106"/>
      <c r="H10" s="61">
        <f t="shared" si="3"/>
        <v>0</v>
      </c>
      <c r="I10" s="71"/>
      <c r="J10" s="72"/>
      <c r="K10" s="90">
        <f t="shared" si="0"/>
        <v>0</v>
      </c>
      <c r="L10" s="62"/>
    </row>
    <row r="11" spans="1:12" ht="15" customHeight="1" x14ac:dyDescent="0.2">
      <c r="A11" s="37"/>
      <c r="B11" s="98"/>
      <c r="C11" s="60"/>
      <c r="D11" s="61">
        <f t="shared" si="1"/>
        <v>0</v>
      </c>
      <c r="E11" s="60"/>
      <c r="F11" s="61">
        <f t="shared" si="2"/>
        <v>0</v>
      </c>
      <c r="G11" s="106"/>
      <c r="H11" s="61">
        <f t="shared" si="3"/>
        <v>0</v>
      </c>
      <c r="I11" s="71"/>
      <c r="J11" s="72"/>
      <c r="K11" s="90">
        <f t="shared" si="0"/>
        <v>0</v>
      </c>
      <c r="L11" s="62"/>
    </row>
    <row r="12" spans="1:12" ht="15" customHeight="1" x14ac:dyDescent="0.2">
      <c r="A12" s="37"/>
      <c r="B12" s="98"/>
      <c r="C12" s="60"/>
      <c r="D12" s="61">
        <f t="shared" si="1"/>
        <v>0</v>
      </c>
      <c r="E12" s="60"/>
      <c r="F12" s="61">
        <f t="shared" si="2"/>
        <v>0</v>
      </c>
      <c r="G12" s="106"/>
      <c r="H12" s="61">
        <f t="shared" si="3"/>
        <v>0</v>
      </c>
      <c r="I12" s="71"/>
      <c r="J12" s="72"/>
      <c r="K12" s="90">
        <f t="shared" si="0"/>
        <v>0</v>
      </c>
      <c r="L12" s="62"/>
    </row>
    <row r="13" spans="1:12" ht="15" customHeight="1" x14ac:dyDescent="0.2">
      <c r="A13" s="37"/>
      <c r="B13" s="18"/>
      <c r="C13" s="60"/>
      <c r="D13" s="61">
        <f t="shared" si="1"/>
        <v>0</v>
      </c>
      <c r="E13" s="60"/>
      <c r="F13" s="61">
        <f t="shared" si="2"/>
        <v>0</v>
      </c>
      <c r="G13" s="106"/>
      <c r="H13" s="61">
        <f t="shared" si="3"/>
        <v>0</v>
      </c>
      <c r="I13" s="71"/>
      <c r="J13" s="72"/>
      <c r="K13" s="90">
        <f t="shared" si="0"/>
        <v>0</v>
      </c>
      <c r="L13" s="62"/>
    </row>
    <row r="14" spans="1:12" ht="15" customHeight="1" x14ac:dyDescent="0.2">
      <c r="A14" s="37"/>
      <c r="B14" s="18"/>
      <c r="C14" s="60"/>
      <c r="D14" s="61">
        <f t="shared" si="1"/>
        <v>0</v>
      </c>
      <c r="E14" s="60"/>
      <c r="F14" s="61">
        <f t="shared" si="2"/>
        <v>0</v>
      </c>
      <c r="G14" s="106"/>
      <c r="H14" s="61">
        <f t="shared" si="3"/>
        <v>0</v>
      </c>
      <c r="I14" s="71"/>
      <c r="J14" s="72"/>
      <c r="K14" s="90">
        <f t="shared" si="0"/>
        <v>0</v>
      </c>
      <c r="L14" s="62"/>
    </row>
    <row r="15" spans="1:12" ht="15" customHeight="1" x14ac:dyDescent="0.2">
      <c r="A15" s="37"/>
      <c r="B15" s="18"/>
      <c r="C15" s="60"/>
      <c r="D15" s="61">
        <f t="shared" si="1"/>
        <v>0</v>
      </c>
      <c r="E15" s="60"/>
      <c r="F15" s="61">
        <f t="shared" si="2"/>
        <v>0</v>
      </c>
      <c r="G15" s="106"/>
      <c r="H15" s="61">
        <f t="shared" si="3"/>
        <v>0</v>
      </c>
      <c r="I15" s="71"/>
      <c r="J15" s="72"/>
      <c r="K15" s="90">
        <f t="shared" si="0"/>
        <v>0</v>
      </c>
      <c r="L15" s="62"/>
    </row>
    <row r="16" spans="1:12" ht="15" customHeight="1" x14ac:dyDescent="0.2">
      <c r="A16" s="37"/>
      <c r="B16" s="18"/>
      <c r="C16" s="60"/>
      <c r="D16" s="61">
        <f t="shared" si="1"/>
        <v>0</v>
      </c>
      <c r="E16" s="60"/>
      <c r="F16" s="61">
        <f t="shared" si="2"/>
        <v>0</v>
      </c>
      <c r="G16" s="106"/>
      <c r="H16" s="61">
        <f t="shared" si="3"/>
        <v>0</v>
      </c>
      <c r="I16" s="71"/>
      <c r="J16" s="72"/>
      <c r="K16" s="90">
        <f t="shared" si="0"/>
        <v>0</v>
      </c>
      <c r="L16" s="62"/>
    </row>
    <row r="17" spans="1:12" ht="15" customHeight="1" x14ac:dyDescent="0.2">
      <c r="A17" s="36"/>
      <c r="B17" s="18"/>
      <c r="C17" s="60"/>
      <c r="D17" s="61">
        <f t="shared" si="1"/>
        <v>0</v>
      </c>
      <c r="E17" s="60"/>
      <c r="F17" s="61">
        <f t="shared" si="2"/>
        <v>0</v>
      </c>
      <c r="G17" s="106"/>
      <c r="H17" s="61">
        <f t="shared" si="3"/>
        <v>0</v>
      </c>
      <c r="I17" s="71"/>
      <c r="J17" s="72"/>
      <c r="K17" s="90">
        <f t="shared" si="0"/>
        <v>0</v>
      </c>
      <c r="L17" s="62"/>
    </row>
    <row r="18" spans="1:12" ht="15" customHeight="1" x14ac:dyDescent="0.2">
      <c r="A18" s="37"/>
      <c r="B18" s="18"/>
      <c r="C18" s="60"/>
      <c r="D18" s="61">
        <f t="shared" si="1"/>
        <v>0</v>
      </c>
      <c r="E18" s="60"/>
      <c r="F18" s="61">
        <f t="shared" si="2"/>
        <v>0</v>
      </c>
      <c r="G18" s="106"/>
      <c r="H18" s="61">
        <f t="shared" si="3"/>
        <v>0</v>
      </c>
      <c r="I18" s="71"/>
      <c r="J18" s="72"/>
      <c r="K18" s="90">
        <f t="shared" si="0"/>
        <v>0</v>
      </c>
      <c r="L18" s="62"/>
    </row>
    <row r="19" spans="1:12" ht="15" customHeight="1" x14ac:dyDescent="0.2">
      <c r="A19" s="37"/>
      <c r="B19" s="18"/>
      <c r="C19" s="60"/>
      <c r="D19" s="61">
        <f t="shared" si="1"/>
        <v>0</v>
      </c>
      <c r="E19" s="60"/>
      <c r="F19" s="61">
        <f t="shared" si="2"/>
        <v>0</v>
      </c>
      <c r="G19" s="106"/>
      <c r="H19" s="61">
        <f t="shared" si="3"/>
        <v>0</v>
      </c>
      <c r="I19" s="71"/>
      <c r="J19" s="72"/>
      <c r="K19" s="90">
        <f t="shared" si="0"/>
        <v>0</v>
      </c>
      <c r="L19" s="62"/>
    </row>
    <row r="20" spans="1:12" ht="15" customHeight="1" x14ac:dyDescent="0.2">
      <c r="A20" s="36"/>
      <c r="B20" s="18"/>
      <c r="C20" s="60"/>
      <c r="D20" s="61">
        <f t="shared" si="1"/>
        <v>0</v>
      </c>
      <c r="E20" s="60"/>
      <c r="F20" s="61">
        <f t="shared" si="2"/>
        <v>0</v>
      </c>
      <c r="G20" s="106"/>
      <c r="H20" s="61">
        <f t="shared" si="3"/>
        <v>0</v>
      </c>
      <c r="I20" s="71"/>
      <c r="J20" s="72"/>
      <c r="K20" s="90">
        <f t="shared" si="0"/>
        <v>0</v>
      </c>
      <c r="L20" s="62"/>
    </row>
    <row r="21" spans="1:12" ht="15" customHeight="1" x14ac:dyDescent="0.2">
      <c r="A21" s="37"/>
      <c r="B21" s="18"/>
      <c r="C21" s="60"/>
      <c r="D21" s="61">
        <f t="shared" si="1"/>
        <v>0</v>
      </c>
      <c r="E21" s="60"/>
      <c r="F21" s="61">
        <f t="shared" si="2"/>
        <v>0</v>
      </c>
      <c r="G21" s="106"/>
      <c r="H21" s="61">
        <f t="shared" si="3"/>
        <v>0</v>
      </c>
      <c r="I21" s="71"/>
      <c r="J21" s="72"/>
      <c r="K21" s="90">
        <f t="shared" si="0"/>
        <v>0</v>
      </c>
      <c r="L21" s="62"/>
    </row>
    <row r="22" spans="1:12" ht="15" customHeight="1" x14ac:dyDescent="0.2">
      <c r="A22" s="37"/>
      <c r="B22" s="18"/>
      <c r="C22" s="60"/>
      <c r="D22" s="61">
        <f t="shared" si="1"/>
        <v>0</v>
      </c>
      <c r="E22" s="60"/>
      <c r="F22" s="61">
        <f t="shared" si="2"/>
        <v>0</v>
      </c>
      <c r="G22" s="106"/>
      <c r="H22" s="61">
        <f t="shared" si="3"/>
        <v>0</v>
      </c>
      <c r="I22" s="71"/>
      <c r="J22" s="72"/>
      <c r="K22" s="90">
        <f t="shared" si="0"/>
        <v>0</v>
      </c>
      <c r="L22" s="62"/>
    </row>
    <row r="23" spans="1:12" ht="15" customHeight="1" x14ac:dyDescent="0.2">
      <c r="A23" s="37"/>
      <c r="B23" s="18"/>
      <c r="C23" s="60"/>
      <c r="D23" s="61">
        <f t="shared" si="1"/>
        <v>0</v>
      </c>
      <c r="E23" s="60"/>
      <c r="F23" s="61">
        <f t="shared" si="2"/>
        <v>0</v>
      </c>
      <c r="G23" s="106"/>
      <c r="H23" s="61">
        <f t="shared" si="3"/>
        <v>0</v>
      </c>
      <c r="I23" s="71"/>
      <c r="J23" s="72"/>
      <c r="K23" s="90">
        <f t="shared" si="0"/>
        <v>0</v>
      </c>
      <c r="L23" s="62"/>
    </row>
    <row r="24" spans="1:12" ht="15" customHeight="1" x14ac:dyDescent="0.2">
      <c r="A24" s="37"/>
      <c r="B24" s="18"/>
      <c r="C24" s="60"/>
      <c r="D24" s="61">
        <f t="shared" si="1"/>
        <v>0</v>
      </c>
      <c r="E24" s="60"/>
      <c r="F24" s="61">
        <f t="shared" si="2"/>
        <v>0</v>
      </c>
      <c r="G24" s="106"/>
      <c r="H24" s="61">
        <f t="shared" si="3"/>
        <v>0</v>
      </c>
      <c r="I24" s="71"/>
      <c r="J24" s="72"/>
      <c r="K24" s="90">
        <f t="shared" si="0"/>
        <v>0</v>
      </c>
      <c r="L24" s="62"/>
    </row>
    <row r="25" spans="1:12" ht="15" customHeight="1" x14ac:dyDescent="0.2">
      <c r="A25" s="37"/>
      <c r="B25" s="18"/>
      <c r="C25" s="60"/>
      <c r="D25" s="61">
        <f t="shared" si="1"/>
        <v>0</v>
      </c>
      <c r="E25" s="60"/>
      <c r="F25" s="61">
        <f t="shared" si="2"/>
        <v>0</v>
      </c>
      <c r="G25" s="106"/>
      <c r="H25" s="61">
        <f t="shared" si="3"/>
        <v>0</v>
      </c>
      <c r="I25" s="71"/>
      <c r="J25" s="72"/>
      <c r="K25" s="90">
        <f t="shared" si="0"/>
        <v>0</v>
      </c>
      <c r="L25" s="62"/>
    </row>
    <row r="26" spans="1:12" ht="15" customHeight="1" x14ac:dyDescent="0.2">
      <c r="A26" s="37"/>
      <c r="B26" s="18"/>
      <c r="C26" s="60"/>
      <c r="D26" s="61">
        <f t="shared" si="1"/>
        <v>0</v>
      </c>
      <c r="E26" s="60"/>
      <c r="F26" s="61">
        <f t="shared" si="2"/>
        <v>0</v>
      </c>
      <c r="G26" s="106"/>
      <c r="H26" s="61">
        <f t="shared" si="3"/>
        <v>0</v>
      </c>
      <c r="I26" s="71"/>
      <c r="J26" s="72"/>
      <c r="K26" s="90">
        <f t="shared" si="0"/>
        <v>0</v>
      </c>
      <c r="L26" s="62"/>
    </row>
    <row r="27" spans="1:12" ht="15" customHeight="1" x14ac:dyDescent="0.2">
      <c r="A27" s="37"/>
      <c r="B27" s="18"/>
      <c r="C27" s="60"/>
      <c r="D27" s="61">
        <f t="shared" si="1"/>
        <v>0</v>
      </c>
      <c r="E27" s="60"/>
      <c r="F27" s="61">
        <f t="shared" si="2"/>
        <v>0</v>
      </c>
      <c r="G27" s="106"/>
      <c r="H27" s="61">
        <f t="shared" si="3"/>
        <v>0</v>
      </c>
      <c r="I27" s="71"/>
      <c r="J27" s="72"/>
      <c r="K27" s="90">
        <f t="shared" si="0"/>
        <v>0</v>
      </c>
      <c r="L27" s="62"/>
    </row>
    <row r="28" spans="1:12" ht="15" customHeight="1" x14ac:dyDescent="0.2">
      <c r="A28" s="37"/>
      <c r="B28" s="18"/>
      <c r="C28" s="60"/>
      <c r="D28" s="61">
        <f t="shared" si="1"/>
        <v>0</v>
      </c>
      <c r="E28" s="60"/>
      <c r="F28" s="61">
        <f t="shared" si="2"/>
        <v>0</v>
      </c>
      <c r="G28" s="106"/>
      <c r="H28" s="61">
        <f t="shared" si="3"/>
        <v>0</v>
      </c>
      <c r="I28" s="71"/>
      <c r="J28" s="72"/>
      <c r="K28" s="90">
        <f t="shared" si="0"/>
        <v>0</v>
      </c>
      <c r="L28" s="62"/>
    </row>
    <row r="29" spans="1:12" ht="15" customHeight="1" x14ac:dyDescent="0.2">
      <c r="A29" s="37"/>
      <c r="B29" s="18"/>
      <c r="C29" s="60"/>
      <c r="D29" s="61">
        <f t="shared" si="1"/>
        <v>0</v>
      </c>
      <c r="E29" s="60"/>
      <c r="F29" s="61">
        <f t="shared" si="2"/>
        <v>0</v>
      </c>
      <c r="G29" s="106"/>
      <c r="H29" s="61">
        <f t="shared" si="3"/>
        <v>0</v>
      </c>
      <c r="I29" s="71"/>
      <c r="J29" s="72"/>
      <c r="K29" s="90">
        <f t="shared" si="0"/>
        <v>0</v>
      </c>
      <c r="L29" s="62"/>
    </row>
    <row r="30" spans="1:12" ht="15" customHeight="1" x14ac:dyDescent="0.2">
      <c r="A30" s="38"/>
      <c r="B30" s="19"/>
      <c r="C30" s="60"/>
      <c r="D30" s="61">
        <f t="shared" si="1"/>
        <v>0</v>
      </c>
      <c r="E30" s="60"/>
      <c r="F30" s="61">
        <f t="shared" si="2"/>
        <v>0</v>
      </c>
      <c r="G30" s="106"/>
      <c r="H30" s="61">
        <f t="shared" si="3"/>
        <v>0</v>
      </c>
      <c r="I30" s="74"/>
      <c r="J30" s="75"/>
      <c r="K30" s="90">
        <f t="shared" si="0"/>
        <v>0</v>
      </c>
      <c r="L30" s="63"/>
    </row>
    <row r="31" spans="1:12" ht="15" customHeight="1" thickBot="1" x14ac:dyDescent="0.25">
      <c r="A31" s="39"/>
      <c r="B31" s="20"/>
      <c r="C31" s="64"/>
      <c r="D31" s="61">
        <f t="shared" si="1"/>
        <v>0</v>
      </c>
      <c r="E31" s="64"/>
      <c r="F31" s="61">
        <f t="shared" si="2"/>
        <v>0</v>
      </c>
      <c r="G31" s="107"/>
      <c r="H31" s="61">
        <f t="shared" si="3"/>
        <v>0</v>
      </c>
      <c r="I31" s="76"/>
      <c r="J31" s="77"/>
      <c r="K31" s="90">
        <f t="shared" si="0"/>
        <v>0</v>
      </c>
      <c r="L31" s="65"/>
    </row>
    <row r="32" spans="1:12" s="46" customFormat="1" ht="15" customHeight="1" thickBot="1" x14ac:dyDescent="0.3">
      <c r="A32" s="44" t="s">
        <v>24</v>
      </c>
      <c r="B32" s="45"/>
      <c r="C32" s="150">
        <f>SUM(D6:D31)</f>
        <v>0</v>
      </c>
      <c r="D32" s="151"/>
      <c r="E32" s="150">
        <f>SUM(F6:F31)</f>
        <v>0</v>
      </c>
      <c r="F32" s="151"/>
      <c r="G32" s="150">
        <f>SUM(H6:H31)</f>
        <v>0</v>
      </c>
      <c r="H32" s="151"/>
      <c r="I32" s="78">
        <f>SUM(I6:I31)</f>
        <v>0</v>
      </c>
      <c r="J32" s="79">
        <f>SUM(J6:J31)</f>
        <v>0</v>
      </c>
      <c r="K32" s="49">
        <f>SUM(K6:K31)</f>
        <v>0</v>
      </c>
      <c r="L32" s="49">
        <f>SUM(L6:L31)</f>
        <v>0</v>
      </c>
    </row>
  </sheetData>
  <sheetProtection algorithmName="SHA-512" hashValue="ohbE9Bo0CORNweyG1xdurHduE2xh1TlWd7OeeiiRh7WsSYbV9QDn0kVfcwI86ITqoNcbp8fPLOjiwL7CfoRImQ==" saltValue="E41awAmDgPdQscnSK/5E0Q==" spinCount="100000" sheet="1" objects="1" scenarios="1" selectLockedCells="1"/>
  <customSheetViews>
    <customSheetView guid="{B90024B9-B1D7-4814-B2B8-877E168A9273}" zeroValues="0" showRuler="0">
      <pageMargins left="0.47244094488188981" right="0.27559055118110237" top="0.51181102362204722" bottom="0.35433070866141736" header="0.51181102362204722" footer="0.35433070866141736"/>
      <printOptions horizontalCentered="1" verticalCentered="1" gridLines="1"/>
      <pageSetup paperSize="9" orientation="landscape" r:id="rId1"/>
      <headerFooter alignWithMargins="0"/>
    </customSheetView>
  </customSheetViews>
  <mergeCells count="21">
    <mergeCell ref="A2:A4"/>
    <mergeCell ref="B4:B5"/>
    <mergeCell ref="C4:D4"/>
    <mergeCell ref="E4:F4"/>
    <mergeCell ref="C32:D32"/>
    <mergeCell ref="E32:F32"/>
    <mergeCell ref="C3:D3"/>
    <mergeCell ref="G32:H32"/>
    <mergeCell ref="G4:H4"/>
    <mergeCell ref="E3:F3"/>
    <mergeCell ref="G3:H3"/>
    <mergeCell ref="L3:L4"/>
    <mergeCell ref="J4:K4"/>
    <mergeCell ref="I3:I4"/>
    <mergeCell ref="J3:K3"/>
    <mergeCell ref="I1:L1"/>
    <mergeCell ref="C1:H1"/>
    <mergeCell ref="C2:D2"/>
    <mergeCell ref="E2:F2"/>
    <mergeCell ref="G2:H2"/>
    <mergeCell ref="J2:L2"/>
  </mergeCells>
  <phoneticPr fontId="0" type="noConversion"/>
  <printOptions horizontalCentered="1" verticalCentered="1" gridLines="1"/>
  <pageMargins left="0.47244094488188981" right="0.27559055118110237" top="0.51181102362204722" bottom="0.35433070866141736" header="0.51181102362204722" footer="0.35433070866141736"/>
  <pageSetup paperSize="9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2"/>
  <sheetViews>
    <sheetView workbookViewId="0"/>
  </sheetViews>
  <sheetFormatPr baseColWidth="10" defaultRowHeight="12.75" x14ac:dyDescent="0.2"/>
  <cols>
    <col min="1" max="1" width="11" style="16" customWidth="1"/>
    <col min="2" max="2" width="58.5703125" style="16" customWidth="1"/>
    <col min="3" max="3" width="4.7109375" style="47" customWidth="1"/>
    <col min="4" max="4" width="7.7109375" style="48" customWidth="1"/>
    <col min="5" max="5" width="4.7109375" style="48" customWidth="1"/>
    <col min="6" max="6" width="7.7109375" style="16" customWidth="1"/>
    <col min="7" max="7" width="4.7109375" style="16" customWidth="1"/>
    <col min="8" max="8" width="7.7109375" style="16" customWidth="1"/>
    <col min="9" max="9" width="9.5703125" style="16" customWidth="1"/>
    <col min="10" max="10" width="6.28515625" style="16" customWidth="1"/>
    <col min="11" max="11" width="8.140625" style="16" customWidth="1"/>
    <col min="12" max="12" width="9.28515625" style="16" customWidth="1"/>
    <col min="13" max="16384" width="11.42578125" style="16"/>
  </cols>
  <sheetData>
    <row r="1" spans="1:12" ht="23.25" customHeight="1" thickBot="1" x14ac:dyDescent="0.25">
      <c r="A1" s="53" t="s">
        <v>33</v>
      </c>
      <c r="B1" s="92" t="str">
        <f>Zusammenzug!E10&amp;" "&amp;Zusammenzug!L3&amp;" "&amp;Zusammenzug!E11</f>
        <v xml:space="preserve">  </v>
      </c>
      <c r="C1" s="134" t="s">
        <v>0</v>
      </c>
      <c r="D1" s="135"/>
      <c r="E1" s="135"/>
      <c r="F1" s="135"/>
      <c r="G1" s="135"/>
      <c r="H1" s="136"/>
      <c r="I1" s="134" t="s">
        <v>2</v>
      </c>
      <c r="J1" s="135"/>
      <c r="K1" s="135"/>
      <c r="L1" s="136"/>
    </row>
    <row r="2" spans="1:12" ht="40.5" customHeight="1" thickBot="1" x14ac:dyDescent="0.3">
      <c r="A2" s="152"/>
      <c r="B2" s="50" t="s">
        <v>8</v>
      </c>
      <c r="C2" s="137" t="s">
        <v>37</v>
      </c>
      <c r="D2" s="138"/>
      <c r="E2" s="137" t="s">
        <v>36</v>
      </c>
      <c r="F2" s="139"/>
      <c r="G2" s="137" t="s">
        <v>39</v>
      </c>
      <c r="H2" s="139"/>
      <c r="I2" s="43" t="s">
        <v>20</v>
      </c>
      <c r="J2" s="146" t="s">
        <v>21</v>
      </c>
      <c r="K2" s="146"/>
      <c r="L2" s="147"/>
    </row>
    <row r="3" spans="1:12" ht="30" customHeight="1" thickBot="1" x14ac:dyDescent="0.3">
      <c r="A3" s="153"/>
      <c r="B3" s="51"/>
      <c r="C3" s="160" t="s">
        <v>38</v>
      </c>
      <c r="D3" s="161"/>
      <c r="E3" s="160" t="s">
        <v>38</v>
      </c>
      <c r="F3" s="161"/>
      <c r="G3" s="160" t="s">
        <v>40</v>
      </c>
      <c r="H3" s="161"/>
      <c r="I3" s="148" t="s">
        <v>30</v>
      </c>
      <c r="J3" s="140" t="s">
        <v>43</v>
      </c>
      <c r="K3" s="141"/>
      <c r="L3" s="142" t="s">
        <v>44</v>
      </c>
    </row>
    <row r="4" spans="1:12" ht="21" customHeight="1" thickBot="1" x14ac:dyDescent="0.25">
      <c r="A4" s="154"/>
      <c r="B4" s="155" t="s">
        <v>4</v>
      </c>
      <c r="C4" s="157">
        <f>SUM(Detail!B24)</f>
        <v>36</v>
      </c>
      <c r="D4" s="158"/>
      <c r="E4" s="157">
        <f>SUM(Detail!C24)</f>
        <v>36</v>
      </c>
      <c r="F4" s="158"/>
      <c r="G4" s="152">
        <f>SUM(Detail!D24)</f>
        <v>53</v>
      </c>
      <c r="H4" s="159"/>
      <c r="I4" s="149"/>
      <c r="J4" s="144">
        <f>SUM(Detail!F24)</f>
        <v>0.7</v>
      </c>
      <c r="K4" s="145"/>
      <c r="L4" s="143"/>
    </row>
    <row r="5" spans="1:12" ht="15.75" customHeight="1" thickBot="1" x14ac:dyDescent="0.25">
      <c r="A5" s="41" t="s">
        <v>1</v>
      </c>
      <c r="B5" s="156"/>
      <c r="C5" s="55" t="s">
        <v>29</v>
      </c>
      <c r="D5" s="56" t="s">
        <v>28</v>
      </c>
      <c r="E5" s="55" t="s">
        <v>29</v>
      </c>
      <c r="F5" s="56" t="s">
        <v>28</v>
      </c>
      <c r="G5" s="55" t="s">
        <v>63</v>
      </c>
      <c r="H5" s="56" t="s">
        <v>13</v>
      </c>
      <c r="I5" s="66" t="s">
        <v>13</v>
      </c>
      <c r="J5" s="67" t="s">
        <v>45</v>
      </c>
      <c r="K5" s="68" t="s">
        <v>13</v>
      </c>
      <c r="L5" s="42" t="s">
        <v>13</v>
      </c>
    </row>
    <row r="6" spans="1:12" ht="15" customHeight="1" x14ac:dyDescent="0.2">
      <c r="A6" s="35"/>
      <c r="B6" s="17"/>
      <c r="C6" s="57"/>
      <c r="D6" s="61">
        <f>IF(AVERAGE((C6*$C$4)+(E6*$E$4))&gt;280,140,(C6*$C$4))</f>
        <v>0</v>
      </c>
      <c r="E6" s="57"/>
      <c r="F6" s="61">
        <f>IF(AVERAGE((C6*$C$4)+(E6*$E$4))&gt;280,140,(E6*$E$4))</f>
        <v>0</v>
      </c>
      <c r="G6" s="105"/>
      <c r="H6" s="61">
        <f>IF(G6,51,0)</f>
        <v>0</v>
      </c>
      <c r="I6" s="69"/>
      <c r="J6" s="70"/>
      <c r="K6" s="89">
        <f t="shared" ref="K6:K31" si="0">J6*$J$4</f>
        <v>0</v>
      </c>
      <c r="L6" s="59"/>
    </row>
    <row r="7" spans="1:12" ht="15" customHeight="1" x14ac:dyDescent="0.2">
      <c r="A7" s="40"/>
      <c r="B7" s="18"/>
      <c r="C7" s="60"/>
      <c r="D7" s="61">
        <f t="shared" ref="D7:D31" si="1">IF(AVERAGE((C7*$C$4)+(E7*$E$4))&gt;280,140,(C7*$C$4))</f>
        <v>0</v>
      </c>
      <c r="E7" s="60"/>
      <c r="F7" s="61">
        <f t="shared" ref="F7:F31" si="2">IF(AVERAGE((C7*$C$4)+(E7*$E$4))&gt;280,140,(E7*$E$4))</f>
        <v>0</v>
      </c>
      <c r="G7" s="108"/>
      <c r="H7" s="61">
        <f>IF(G7,51,0)</f>
        <v>0</v>
      </c>
      <c r="I7" s="71"/>
      <c r="J7" s="72"/>
      <c r="K7" s="90">
        <f t="shared" si="0"/>
        <v>0</v>
      </c>
      <c r="L7" s="62"/>
    </row>
    <row r="8" spans="1:12" ht="15" customHeight="1" x14ac:dyDescent="0.2">
      <c r="A8" s="37"/>
      <c r="B8" s="18"/>
      <c r="C8" s="60"/>
      <c r="D8" s="61">
        <f t="shared" si="1"/>
        <v>0</v>
      </c>
      <c r="E8" s="60"/>
      <c r="F8" s="61">
        <f t="shared" si="2"/>
        <v>0</v>
      </c>
      <c r="G8" s="106"/>
      <c r="H8" s="61">
        <f t="shared" ref="H8:H31" si="3">IF(G8,51,0)</f>
        <v>0</v>
      </c>
      <c r="I8" s="71"/>
      <c r="J8" s="72"/>
      <c r="K8" s="90">
        <f t="shared" si="0"/>
        <v>0</v>
      </c>
      <c r="L8" s="62"/>
    </row>
    <row r="9" spans="1:12" ht="15" customHeight="1" x14ac:dyDescent="0.2">
      <c r="A9" s="37"/>
      <c r="B9" s="18"/>
      <c r="C9" s="60"/>
      <c r="D9" s="61">
        <f t="shared" si="1"/>
        <v>0</v>
      </c>
      <c r="E9" s="60"/>
      <c r="F9" s="61">
        <f t="shared" si="2"/>
        <v>0</v>
      </c>
      <c r="G9" s="106"/>
      <c r="H9" s="61">
        <f t="shared" si="3"/>
        <v>0</v>
      </c>
      <c r="I9" s="71"/>
      <c r="J9" s="72"/>
      <c r="K9" s="90">
        <f t="shared" si="0"/>
        <v>0</v>
      </c>
      <c r="L9" s="62"/>
    </row>
    <row r="10" spans="1:12" ht="15" customHeight="1" x14ac:dyDescent="0.2">
      <c r="A10" s="37"/>
      <c r="B10" s="18"/>
      <c r="C10" s="60"/>
      <c r="D10" s="61">
        <f t="shared" si="1"/>
        <v>0</v>
      </c>
      <c r="E10" s="60"/>
      <c r="F10" s="61">
        <f t="shared" si="2"/>
        <v>0</v>
      </c>
      <c r="G10" s="106"/>
      <c r="H10" s="61">
        <f t="shared" si="3"/>
        <v>0</v>
      </c>
      <c r="I10" s="71"/>
      <c r="J10" s="72"/>
      <c r="K10" s="90">
        <f t="shared" si="0"/>
        <v>0</v>
      </c>
      <c r="L10" s="62"/>
    </row>
    <row r="11" spans="1:12" ht="15" customHeight="1" x14ac:dyDescent="0.2">
      <c r="A11" s="37"/>
      <c r="B11" s="18"/>
      <c r="C11" s="60"/>
      <c r="D11" s="61">
        <f t="shared" si="1"/>
        <v>0</v>
      </c>
      <c r="E11" s="60"/>
      <c r="F11" s="61">
        <f t="shared" si="2"/>
        <v>0</v>
      </c>
      <c r="G11" s="106"/>
      <c r="H11" s="61">
        <f t="shared" si="3"/>
        <v>0</v>
      </c>
      <c r="I11" s="71"/>
      <c r="J11" s="72"/>
      <c r="K11" s="90">
        <f t="shared" si="0"/>
        <v>0</v>
      </c>
      <c r="L11" s="62"/>
    </row>
    <row r="12" spans="1:12" ht="15" customHeight="1" x14ac:dyDescent="0.2">
      <c r="A12" s="37"/>
      <c r="B12" s="18"/>
      <c r="C12" s="60"/>
      <c r="D12" s="61">
        <f t="shared" si="1"/>
        <v>0</v>
      </c>
      <c r="E12" s="60"/>
      <c r="F12" s="61">
        <f t="shared" si="2"/>
        <v>0</v>
      </c>
      <c r="G12" s="106"/>
      <c r="H12" s="61">
        <f t="shared" si="3"/>
        <v>0</v>
      </c>
      <c r="I12" s="71"/>
      <c r="J12" s="72"/>
      <c r="K12" s="90">
        <f t="shared" si="0"/>
        <v>0</v>
      </c>
      <c r="L12" s="62"/>
    </row>
    <row r="13" spans="1:12" ht="15" customHeight="1" x14ac:dyDescent="0.2">
      <c r="A13" s="37"/>
      <c r="B13" s="18"/>
      <c r="C13" s="60"/>
      <c r="D13" s="61">
        <f t="shared" si="1"/>
        <v>0</v>
      </c>
      <c r="E13" s="60"/>
      <c r="F13" s="61">
        <f t="shared" si="2"/>
        <v>0</v>
      </c>
      <c r="G13" s="106"/>
      <c r="H13" s="61">
        <f t="shared" si="3"/>
        <v>0</v>
      </c>
      <c r="I13" s="71"/>
      <c r="J13" s="72"/>
      <c r="K13" s="90">
        <f t="shared" si="0"/>
        <v>0</v>
      </c>
      <c r="L13" s="62"/>
    </row>
    <row r="14" spans="1:12" ht="15" customHeight="1" x14ac:dyDescent="0.2">
      <c r="A14" s="37"/>
      <c r="B14" s="18"/>
      <c r="C14" s="60"/>
      <c r="D14" s="61">
        <f t="shared" si="1"/>
        <v>0</v>
      </c>
      <c r="E14" s="60"/>
      <c r="F14" s="61">
        <f t="shared" si="2"/>
        <v>0</v>
      </c>
      <c r="G14" s="106"/>
      <c r="H14" s="61">
        <f t="shared" si="3"/>
        <v>0</v>
      </c>
      <c r="I14" s="71"/>
      <c r="J14" s="72"/>
      <c r="K14" s="90">
        <f t="shared" si="0"/>
        <v>0</v>
      </c>
      <c r="L14" s="62"/>
    </row>
    <row r="15" spans="1:12" ht="15" customHeight="1" x14ac:dyDescent="0.2">
      <c r="A15" s="37"/>
      <c r="B15" s="18"/>
      <c r="C15" s="60"/>
      <c r="D15" s="61">
        <f t="shared" si="1"/>
        <v>0</v>
      </c>
      <c r="E15" s="60"/>
      <c r="F15" s="61">
        <f t="shared" si="2"/>
        <v>0</v>
      </c>
      <c r="G15" s="106"/>
      <c r="H15" s="61">
        <f t="shared" si="3"/>
        <v>0</v>
      </c>
      <c r="I15" s="71"/>
      <c r="J15" s="72"/>
      <c r="K15" s="90">
        <f t="shared" si="0"/>
        <v>0</v>
      </c>
      <c r="L15" s="62"/>
    </row>
    <row r="16" spans="1:12" ht="15" customHeight="1" x14ac:dyDescent="0.2">
      <c r="A16" s="37"/>
      <c r="B16" s="18"/>
      <c r="C16" s="60"/>
      <c r="D16" s="61">
        <f t="shared" si="1"/>
        <v>0</v>
      </c>
      <c r="E16" s="60"/>
      <c r="F16" s="61">
        <f t="shared" si="2"/>
        <v>0</v>
      </c>
      <c r="G16" s="106"/>
      <c r="H16" s="61">
        <f t="shared" si="3"/>
        <v>0</v>
      </c>
      <c r="I16" s="71"/>
      <c r="J16" s="72"/>
      <c r="K16" s="90">
        <f t="shared" si="0"/>
        <v>0</v>
      </c>
      <c r="L16" s="62"/>
    </row>
    <row r="17" spans="1:12" ht="15" customHeight="1" x14ac:dyDescent="0.2">
      <c r="A17" s="36"/>
      <c r="B17" s="18"/>
      <c r="C17" s="60"/>
      <c r="D17" s="61">
        <f t="shared" si="1"/>
        <v>0</v>
      </c>
      <c r="E17" s="60"/>
      <c r="F17" s="61">
        <f t="shared" si="2"/>
        <v>0</v>
      </c>
      <c r="G17" s="106"/>
      <c r="H17" s="61">
        <f t="shared" si="3"/>
        <v>0</v>
      </c>
      <c r="I17" s="71"/>
      <c r="J17" s="72"/>
      <c r="K17" s="90">
        <f t="shared" si="0"/>
        <v>0</v>
      </c>
      <c r="L17" s="62"/>
    </row>
    <row r="18" spans="1:12" ht="15" customHeight="1" x14ac:dyDescent="0.2">
      <c r="A18" s="37"/>
      <c r="B18" s="18"/>
      <c r="C18" s="60"/>
      <c r="D18" s="61">
        <f t="shared" si="1"/>
        <v>0</v>
      </c>
      <c r="E18" s="60"/>
      <c r="F18" s="61">
        <f t="shared" si="2"/>
        <v>0</v>
      </c>
      <c r="G18" s="106"/>
      <c r="H18" s="61">
        <f t="shared" si="3"/>
        <v>0</v>
      </c>
      <c r="I18" s="71"/>
      <c r="J18" s="72"/>
      <c r="K18" s="90">
        <f t="shared" si="0"/>
        <v>0</v>
      </c>
      <c r="L18" s="62"/>
    </row>
    <row r="19" spans="1:12" ht="15" customHeight="1" x14ac:dyDescent="0.2">
      <c r="A19" s="37"/>
      <c r="B19" s="18"/>
      <c r="C19" s="60"/>
      <c r="D19" s="61">
        <f t="shared" si="1"/>
        <v>0</v>
      </c>
      <c r="E19" s="60"/>
      <c r="F19" s="61">
        <f t="shared" si="2"/>
        <v>0</v>
      </c>
      <c r="G19" s="106"/>
      <c r="H19" s="61">
        <f t="shared" si="3"/>
        <v>0</v>
      </c>
      <c r="I19" s="71"/>
      <c r="J19" s="72"/>
      <c r="K19" s="90">
        <f t="shared" si="0"/>
        <v>0</v>
      </c>
      <c r="L19" s="62"/>
    </row>
    <row r="20" spans="1:12" ht="15" customHeight="1" x14ac:dyDescent="0.2">
      <c r="A20" s="36"/>
      <c r="B20" s="18"/>
      <c r="C20" s="60"/>
      <c r="D20" s="61">
        <f t="shared" si="1"/>
        <v>0</v>
      </c>
      <c r="E20" s="60"/>
      <c r="F20" s="61">
        <f t="shared" si="2"/>
        <v>0</v>
      </c>
      <c r="G20" s="106"/>
      <c r="H20" s="61">
        <f t="shared" si="3"/>
        <v>0</v>
      </c>
      <c r="I20" s="71"/>
      <c r="J20" s="72"/>
      <c r="K20" s="90">
        <f t="shared" si="0"/>
        <v>0</v>
      </c>
      <c r="L20" s="62"/>
    </row>
    <row r="21" spans="1:12" ht="15" customHeight="1" x14ac:dyDescent="0.2">
      <c r="A21" s="37"/>
      <c r="B21" s="18"/>
      <c r="C21" s="60"/>
      <c r="D21" s="61">
        <f t="shared" si="1"/>
        <v>0</v>
      </c>
      <c r="E21" s="60"/>
      <c r="F21" s="61">
        <f t="shared" si="2"/>
        <v>0</v>
      </c>
      <c r="G21" s="106"/>
      <c r="H21" s="61">
        <f t="shared" si="3"/>
        <v>0</v>
      </c>
      <c r="I21" s="71"/>
      <c r="J21" s="72"/>
      <c r="K21" s="90">
        <f t="shared" si="0"/>
        <v>0</v>
      </c>
      <c r="L21" s="62"/>
    </row>
    <row r="22" spans="1:12" ht="15" customHeight="1" x14ac:dyDescent="0.2">
      <c r="A22" s="37"/>
      <c r="B22" s="18"/>
      <c r="C22" s="60"/>
      <c r="D22" s="61">
        <f t="shared" si="1"/>
        <v>0</v>
      </c>
      <c r="E22" s="60"/>
      <c r="F22" s="61">
        <f t="shared" si="2"/>
        <v>0</v>
      </c>
      <c r="G22" s="106"/>
      <c r="H22" s="61">
        <f t="shared" si="3"/>
        <v>0</v>
      </c>
      <c r="I22" s="71"/>
      <c r="J22" s="72"/>
      <c r="K22" s="90">
        <f t="shared" si="0"/>
        <v>0</v>
      </c>
      <c r="L22" s="62"/>
    </row>
    <row r="23" spans="1:12" ht="15" customHeight="1" x14ac:dyDescent="0.2">
      <c r="A23" s="37"/>
      <c r="B23" s="18"/>
      <c r="C23" s="60"/>
      <c r="D23" s="61">
        <f t="shared" si="1"/>
        <v>0</v>
      </c>
      <c r="E23" s="60"/>
      <c r="F23" s="61">
        <f t="shared" si="2"/>
        <v>0</v>
      </c>
      <c r="G23" s="106"/>
      <c r="H23" s="61">
        <f t="shared" si="3"/>
        <v>0</v>
      </c>
      <c r="I23" s="71"/>
      <c r="J23" s="72"/>
      <c r="K23" s="90">
        <f t="shared" si="0"/>
        <v>0</v>
      </c>
      <c r="L23" s="62"/>
    </row>
    <row r="24" spans="1:12" ht="15" customHeight="1" x14ac:dyDescent="0.2">
      <c r="A24" s="37"/>
      <c r="B24" s="18"/>
      <c r="C24" s="60"/>
      <c r="D24" s="61">
        <f t="shared" si="1"/>
        <v>0</v>
      </c>
      <c r="E24" s="60"/>
      <c r="F24" s="61">
        <f t="shared" si="2"/>
        <v>0</v>
      </c>
      <c r="G24" s="106"/>
      <c r="H24" s="61">
        <f t="shared" si="3"/>
        <v>0</v>
      </c>
      <c r="I24" s="71"/>
      <c r="J24" s="72"/>
      <c r="K24" s="90">
        <f t="shared" si="0"/>
        <v>0</v>
      </c>
      <c r="L24" s="62"/>
    </row>
    <row r="25" spans="1:12" ht="15" customHeight="1" x14ac:dyDescent="0.2">
      <c r="A25" s="37"/>
      <c r="B25" s="18"/>
      <c r="C25" s="60"/>
      <c r="D25" s="61">
        <f t="shared" si="1"/>
        <v>0</v>
      </c>
      <c r="E25" s="60"/>
      <c r="F25" s="61">
        <f t="shared" si="2"/>
        <v>0</v>
      </c>
      <c r="G25" s="106"/>
      <c r="H25" s="61">
        <f t="shared" si="3"/>
        <v>0</v>
      </c>
      <c r="I25" s="71"/>
      <c r="J25" s="72"/>
      <c r="K25" s="90">
        <f t="shared" si="0"/>
        <v>0</v>
      </c>
      <c r="L25" s="62"/>
    </row>
    <row r="26" spans="1:12" ht="15" customHeight="1" x14ac:dyDescent="0.2">
      <c r="A26" s="37"/>
      <c r="B26" s="18"/>
      <c r="C26" s="60"/>
      <c r="D26" s="61">
        <f t="shared" si="1"/>
        <v>0</v>
      </c>
      <c r="E26" s="60"/>
      <c r="F26" s="61">
        <f t="shared" si="2"/>
        <v>0</v>
      </c>
      <c r="G26" s="106"/>
      <c r="H26" s="61">
        <f t="shared" si="3"/>
        <v>0</v>
      </c>
      <c r="I26" s="71"/>
      <c r="J26" s="72"/>
      <c r="K26" s="90">
        <f t="shared" si="0"/>
        <v>0</v>
      </c>
      <c r="L26" s="62"/>
    </row>
    <row r="27" spans="1:12" ht="15" customHeight="1" x14ac:dyDescent="0.2">
      <c r="A27" s="37"/>
      <c r="B27" s="18"/>
      <c r="C27" s="60"/>
      <c r="D27" s="61">
        <f t="shared" si="1"/>
        <v>0</v>
      </c>
      <c r="E27" s="60"/>
      <c r="F27" s="61">
        <f t="shared" si="2"/>
        <v>0</v>
      </c>
      <c r="G27" s="106"/>
      <c r="H27" s="61">
        <f t="shared" si="3"/>
        <v>0</v>
      </c>
      <c r="I27" s="71"/>
      <c r="J27" s="72"/>
      <c r="K27" s="90">
        <f t="shared" si="0"/>
        <v>0</v>
      </c>
      <c r="L27" s="62"/>
    </row>
    <row r="28" spans="1:12" ht="15" customHeight="1" x14ac:dyDescent="0.2">
      <c r="A28" s="37"/>
      <c r="B28" s="18"/>
      <c r="C28" s="60"/>
      <c r="D28" s="61">
        <f t="shared" si="1"/>
        <v>0</v>
      </c>
      <c r="E28" s="60"/>
      <c r="F28" s="61">
        <f t="shared" si="2"/>
        <v>0</v>
      </c>
      <c r="G28" s="106"/>
      <c r="H28" s="61">
        <f t="shared" si="3"/>
        <v>0</v>
      </c>
      <c r="I28" s="71"/>
      <c r="J28" s="72"/>
      <c r="K28" s="90">
        <f t="shared" si="0"/>
        <v>0</v>
      </c>
      <c r="L28" s="62"/>
    </row>
    <row r="29" spans="1:12" ht="15" customHeight="1" x14ac:dyDescent="0.2">
      <c r="A29" s="37"/>
      <c r="B29" s="18"/>
      <c r="C29" s="60"/>
      <c r="D29" s="61">
        <f t="shared" si="1"/>
        <v>0</v>
      </c>
      <c r="E29" s="60"/>
      <c r="F29" s="61">
        <f t="shared" si="2"/>
        <v>0</v>
      </c>
      <c r="G29" s="106"/>
      <c r="H29" s="61">
        <f t="shared" si="3"/>
        <v>0</v>
      </c>
      <c r="I29" s="71"/>
      <c r="J29" s="72"/>
      <c r="K29" s="90">
        <f t="shared" si="0"/>
        <v>0</v>
      </c>
      <c r="L29" s="62"/>
    </row>
    <row r="30" spans="1:12" ht="15" customHeight="1" x14ac:dyDescent="0.2">
      <c r="A30" s="38"/>
      <c r="B30" s="19"/>
      <c r="C30" s="60"/>
      <c r="D30" s="61">
        <f t="shared" si="1"/>
        <v>0</v>
      </c>
      <c r="E30" s="60"/>
      <c r="F30" s="61">
        <f t="shared" si="2"/>
        <v>0</v>
      </c>
      <c r="G30" s="106"/>
      <c r="H30" s="61">
        <f t="shared" si="3"/>
        <v>0</v>
      </c>
      <c r="I30" s="74"/>
      <c r="J30" s="75"/>
      <c r="K30" s="90">
        <f t="shared" si="0"/>
        <v>0</v>
      </c>
      <c r="L30" s="63"/>
    </row>
    <row r="31" spans="1:12" ht="15" customHeight="1" thickBot="1" x14ac:dyDescent="0.25">
      <c r="A31" s="39"/>
      <c r="B31" s="20"/>
      <c r="C31" s="64"/>
      <c r="D31" s="61">
        <f t="shared" si="1"/>
        <v>0</v>
      </c>
      <c r="E31" s="64"/>
      <c r="F31" s="61">
        <f t="shared" si="2"/>
        <v>0</v>
      </c>
      <c r="G31" s="107"/>
      <c r="H31" s="61">
        <f t="shared" si="3"/>
        <v>0</v>
      </c>
      <c r="I31" s="76"/>
      <c r="J31" s="77"/>
      <c r="K31" s="90">
        <f t="shared" si="0"/>
        <v>0</v>
      </c>
      <c r="L31" s="65"/>
    </row>
    <row r="32" spans="1:12" s="46" customFormat="1" ht="15" customHeight="1" thickBot="1" x14ac:dyDescent="0.3">
      <c r="A32" s="44" t="s">
        <v>24</v>
      </c>
      <c r="B32" s="45"/>
      <c r="C32" s="150">
        <f>SUM(D6:D31)</f>
        <v>0</v>
      </c>
      <c r="D32" s="151"/>
      <c r="E32" s="150">
        <f>SUM(F6:F31)</f>
        <v>0</v>
      </c>
      <c r="F32" s="151"/>
      <c r="G32" s="150">
        <f>SUM(H6:H31)</f>
        <v>0</v>
      </c>
      <c r="H32" s="151"/>
      <c r="I32" s="78">
        <f>SUM(I6:I31)</f>
        <v>0</v>
      </c>
      <c r="J32" s="79">
        <f>SUM(J6:J31)</f>
        <v>0</v>
      </c>
      <c r="K32" s="49">
        <f>SUM(K6:K31)</f>
        <v>0</v>
      </c>
      <c r="L32" s="49">
        <f>SUM(L6:L31)</f>
        <v>0</v>
      </c>
    </row>
  </sheetData>
  <sheetProtection algorithmName="SHA-512" hashValue="Q60UlUmrvOSuxN+MfqxLN7V2BHgKgQBQRt9PPUb/YGzAnmton8535nyCQhHmv5RgQ4nPW6xmE8NkXBLEJJtk/Q==" saltValue="55QDDmq4mBBB7xK2kR9yew==" spinCount="100000" sheet="1" objects="1" scenarios="1" selectLockedCells="1"/>
  <customSheetViews>
    <customSheetView guid="{B90024B9-B1D7-4814-B2B8-877E168A9273}" zeroValues="0" showRuler="0">
      <pageMargins left="0.47244094488188981" right="0.27559055118110237" top="0.51181102362204722" bottom="0.35433070866141736" header="0.51181102362204722" footer="0.35433070866141736"/>
      <printOptions horizontalCentered="1" verticalCentered="1" gridLines="1"/>
      <pageSetup paperSize="9" orientation="landscape" r:id="rId1"/>
      <headerFooter alignWithMargins="0"/>
    </customSheetView>
  </customSheetViews>
  <mergeCells count="21">
    <mergeCell ref="A2:A4"/>
    <mergeCell ref="B4:B5"/>
    <mergeCell ref="C3:D3"/>
    <mergeCell ref="I3:I4"/>
    <mergeCell ref="E3:F3"/>
    <mergeCell ref="G3:H3"/>
    <mergeCell ref="C32:D32"/>
    <mergeCell ref="E32:F32"/>
    <mergeCell ref="G32:H32"/>
    <mergeCell ref="G4:H4"/>
    <mergeCell ref="C4:D4"/>
    <mergeCell ref="E4:F4"/>
    <mergeCell ref="L3:L4"/>
    <mergeCell ref="J4:K4"/>
    <mergeCell ref="I1:L1"/>
    <mergeCell ref="C1:H1"/>
    <mergeCell ref="C2:D2"/>
    <mergeCell ref="E2:F2"/>
    <mergeCell ref="G2:H2"/>
    <mergeCell ref="J2:L2"/>
    <mergeCell ref="J3:K3"/>
  </mergeCells>
  <phoneticPr fontId="0" type="noConversion"/>
  <printOptions horizontalCentered="1" verticalCentered="1" gridLines="1"/>
  <pageMargins left="0.47244094488188981" right="0.27559055118110237" top="0.51181102362204722" bottom="0.35433070866141736" header="0.51181102362204722" footer="0.35433070866141736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2"/>
  <sheetViews>
    <sheetView workbookViewId="0"/>
  </sheetViews>
  <sheetFormatPr baseColWidth="10" defaultRowHeight="12.75" x14ac:dyDescent="0.2"/>
  <cols>
    <col min="1" max="1" width="11" style="16" customWidth="1"/>
    <col min="2" max="2" width="58.5703125" style="16" customWidth="1"/>
    <col min="3" max="3" width="4.7109375" style="47" customWidth="1"/>
    <col min="4" max="4" width="7.7109375" style="48" customWidth="1"/>
    <col min="5" max="5" width="4.7109375" style="48" customWidth="1"/>
    <col min="6" max="6" width="7.7109375" style="16" customWidth="1"/>
    <col min="7" max="7" width="4.7109375" style="16" customWidth="1"/>
    <col min="8" max="8" width="7.7109375" style="16" customWidth="1"/>
    <col min="9" max="9" width="9.5703125" style="16" customWidth="1"/>
    <col min="10" max="10" width="6.28515625" style="16" customWidth="1"/>
    <col min="11" max="11" width="8.140625" style="16" customWidth="1"/>
    <col min="12" max="12" width="9.28515625" style="16" customWidth="1"/>
    <col min="13" max="16384" width="11.42578125" style="16"/>
  </cols>
  <sheetData>
    <row r="1" spans="1:12" ht="23.25" customHeight="1" thickBot="1" x14ac:dyDescent="0.25">
      <c r="A1" s="53" t="s">
        <v>34</v>
      </c>
      <c r="B1" s="92" t="str">
        <f>Zusammenzug!E10&amp;" "&amp;Zusammenzug!L3&amp;" "&amp;Zusammenzug!E11</f>
        <v xml:space="preserve">  </v>
      </c>
      <c r="C1" s="134" t="s">
        <v>0</v>
      </c>
      <c r="D1" s="135"/>
      <c r="E1" s="135"/>
      <c r="F1" s="135"/>
      <c r="G1" s="135"/>
      <c r="H1" s="136"/>
      <c r="I1" s="134" t="s">
        <v>2</v>
      </c>
      <c r="J1" s="135"/>
      <c r="K1" s="135"/>
      <c r="L1" s="136"/>
    </row>
    <row r="2" spans="1:12" ht="40.5" customHeight="1" thickBot="1" x14ac:dyDescent="0.3">
      <c r="A2" s="152"/>
      <c r="B2" s="50" t="s">
        <v>8</v>
      </c>
      <c r="C2" s="137" t="s">
        <v>37</v>
      </c>
      <c r="D2" s="138"/>
      <c r="E2" s="137" t="s">
        <v>36</v>
      </c>
      <c r="F2" s="139"/>
      <c r="G2" s="137" t="s">
        <v>39</v>
      </c>
      <c r="H2" s="139"/>
      <c r="I2" s="43" t="s">
        <v>20</v>
      </c>
      <c r="J2" s="146" t="s">
        <v>21</v>
      </c>
      <c r="K2" s="146"/>
      <c r="L2" s="147"/>
    </row>
    <row r="3" spans="1:12" ht="30" customHeight="1" thickBot="1" x14ac:dyDescent="0.3">
      <c r="A3" s="153"/>
      <c r="B3" s="51" t="s">
        <v>74</v>
      </c>
      <c r="C3" s="160" t="s">
        <v>38</v>
      </c>
      <c r="D3" s="161"/>
      <c r="E3" s="160" t="s">
        <v>38</v>
      </c>
      <c r="F3" s="161"/>
      <c r="G3" s="160" t="s">
        <v>40</v>
      </c>
      <c r="H3" s="161"/>
      <c r="I3" s="148" t="s">
        <v>30</v>
      </c>
      <c r="J3" s="140" t="s">
        <v>43</v>
      </c>
      <c r="K3" s="141"/>
      <c r="L3" s="162" t="s">
        <v>44</v>
      </c>
    </row>
    <row r="4" spans="1:12" ht="21" customHeight="1" thickBot="1" x14ac:dyDescent="0.25">
      <c r="A4" s="154"/>
      <c r="B4" s="155" t="s">
        <v>4</v>
      </c>
      <c r="C4" s="157">
        <f>SUM(Detail!B24)</f>
        <v>36</v>
      </c>
      <c r="D4" s="158"/>
      <c r="E4" s="157">
        <f>SUM(Detail!C24)</f>
        <v>36</v>
      </c>
      <c r="F4" s="158"/>
      <c r="G4" s="152">
        <f>SUM(Detail!D24)</f>
        <v>53</v>
      </c>
      <c r="H4" s="159"/>
      <c r="I4" s="149"/>
      <c r="J4" s="144">
        <f>SUM(Detail!F24)</f>
        <v>0.7</v>
      </c>
      <c r="K4" s="145"/>
      <c r="L4" s="163"/>
    </row>
    <row r="5" spans="1:12" ht="15.75" customHeight="1" thickBot="1" x14ac:dyDescent="0.25">
      <c r="A5" s="41" t="s">
        <v>1</v>
      </c>
      <c r="B5" s="156"/>
      <c r="C5" s="55" t="s">
        <v>29</v>
      </c>
      <c r="D5" s="56" t="s">
        <v>28</v>
      </c>
      <c r="E5" s="55" t="s">
        <v>29</v>
      </c>
      <c r="F5" s="56" t="s">
        <v>28</v>
      </c>
      <c r="G5" s="55" t="s">
        <v>63</v>
      </c>
      <c r="H5" s="56" t="s">
        <v>13</v>
      </c>
      <c r="I5" s="66" t="s">
        <v>13</v>
      </c>
      <c r="J5" s="67" t="s">
        <v>45</v>
      </c>
      <c r="K5" s="80" t="s">
        <v>13</v>
      </c>
      <c r="L5" s="81" t="s">
        <v>13</v>
      </c>
    </row>
    <row r="6" spans="1:12" ht="15" customHeight="1" x14ac:dyDescent="0.2">
      <c r="A6" s="35"/>
      <c r="B6" s="17"/>
      <c r="C6" s="57"/>
      <c r="D6" s="61">
        <f>IF(AVERAGE((C6*$C$4)+(E6*$E$4))&gt;280,140,(C6*$C$4))</f>
        <v>0</v>
      </c>
      <c r="E6" s="57"/>
      <c r="F6" s="61">
        <f>IF(AVERAGE((C6*$C$4)+(E6*$E$4))&gt;280,140,(E6*$E$4))</f>
        <v>0</v>
      </c>
      <c r="G6" s="105"/>
      <c r="H6" s="61">
        <f>IF(G6,51,0)</f>
        <v>0</v>
      </c>
      <c r="I6" s="69"/>
      <c r="J6" s="70"/>
      <c r="K6" s="58">
        <f t="shared" ref="K6:K31" si="0">J6*$J$4</f>
        <v>0</v>
      </c>
      <c r="L6" s="82"/>
    </row>
    <row r="7" spans="1:12" ht="15" customHeight="1" x14ac:dyDescent="0.2">
      <c r="A7" s="40"/>
      <c r="B7" s="18"/>
      <c r="C7" s="60"/>
      <c r="D7" s="61">
        <f t="shared" ref="D7:D31" si="1">IF(AVERAGE((C7*$C$4)+(E7*$E$4))&gt;280,140,(C7*$C$4))</f>
        <v>0</v>
      </c>
      <c r="E7" s="60"/>
      <c r="F7" s="61">
        <f t="shared" ref="F7:F31" si="2">IF(AVERAGE((C7*$C$4)+(E7*$E$4))&gt;280,140,(E7*$E$4))</f>
        <v>0</v>
      </c>
      <c r="G7" s="108"/>
      <c r="H7" s="61">
        <f>IF(G7,51,0)</f>
        <v>0</v>
      </c>
      <c r="I7" s="71"/>
      <c r="J7" s="72"/>
      <c r="K7" s="61">
        <f t="shared" si="0"/>
        <v>0</v>
      </c>
      <c r="L7" s="83"/>
    </row>
    <row r="8" spans="1:12" ht="15" customHeight="1" x14ac:dyDescent="0.2">
      <c r="A8" s="37"/>
      <c r="B8" s="18"/>
      <c r="C8" s="60"/>
      <c r="D8" s="61">
        <f t="shared" si="1"/>
        <v>0</v>
      </c>
      <c r="E8" s="60"/>
      <c r="F8" s="61">
        <f t="shared" si="2"/>
        <v>0</v>
      </c>
      <c r="G8" s="106"/>
      <c r="H8" s="61">
        <f t="shared" ref="H8:H31" si="3">IF(G8,51,0)</f>
        <v>0</v>
      </c>
      <c r="I8" s="71"/>
      <c r="J8" s="72"/>
      <c r="K8" s="61">
        <f t="shared" si="0"/>
        <v>0</v>
      </c>
      <c r="L8" s="83"/>
    </row>
    <row r="9" spans="1:12" ht="15" customHeight="1" x14ac:dyDescent="0.2">
      <c r="A9" s="37"/>
      <c r="B9" s="18"/>
      <c r="C9" s="60"/>
      <c r="D9" s="61">
        <f t="shared" si="1"/>
        <v>0</v>
      </c>
      <c r="E9" s="60"/>
      <c r="F9" s="61">
        <f t="shared" si="2"/>
        <v>0</v>
      </c>
      <c r="G9" s="106"/>
      <c r="H9" s="61">
        <f t="shared" si="3"/>
        <v>0</v>
      </c>
      <c r="I9" s="71"/>
      <c r="J9" s="72"/>
      <c r="K9" s="61">
        <f t="shared" si="0"/>
        <v>0</v>
      </c>
      <c r="L9" s="83"/>
    </row>
    <row r="10" spans="1:12" ht="15" customHeight="1" x14ac:dyDescent="0.2">
      <c r="A10" s="37"/>
      <c r="B10" s="18"/>
      <c r="C10" s="60"/>
      <c r="D10" s="61">
        <f t="shared" si="1"/>
        <v>0</v>
      </c>
      <c r="E10" s="60"/>
      <c r="F10" s="61">
        <f t="shared" si="2"/>
        <v>0</v>
      </c>
      <c r="G10" s="106"/>
      <c r="H10" s="61">
        <f t="shared" si="3"/>
        <v>0</v>
      </c>
      <c r="I10" s="71"/>
      <c r="J10" s="72"/>
      <c r="K10" s="61">
        <f t="shared" si="0"/>
        <v>0</v>
      </c>
      <c r="L10" s="83"/>
    </row>
    <row r="11" spans="1:12" ht="15" customHeight="1" x14ac:dyDescent="0.2">
      <c r="A11" s="37"/>
      <c r="B11" s="18"/>
      <c r="C11" s="60"/>
      <c r="D11" s="61">
        <f t="shared" si="1"/>
        <v>0</v>
      </c>
      <c r="E11" s="60"/>
      <c r="F11" s="61">
        <f t="shared" si="2"/>
        <v>0</v>
      </c>
      <c r="G11" s="106"/>
      <c r="H11" s="61">
        <f t="shared" si="3"/>
        <v>0</v>
      </c>
      <c r="I11" s="71"/>
      <c r="J11" s="72"/>
      <c r="K11" s="61">
        <f t="shared" si="0"/>
        <v>0</v>
      </c>
      <c r="L11" s="83"/>
    </row>
    <row r="12" spans="1:12" ht="15" customHeight="1" x14ac:dyDescent="0.2">
      <c r="A12" s="37"/>
      <c r="B12" s="18"/>
      <c r="C12" s="60"/>
      <c r="D12" s="61">
        <f t="shared" si="1"/>
        <v>0</v>
      </c>
      <c r="E12" s="60"/>
      <c r="F12" s="61">
        <f t="shared" si="2"/>
        <v>0</v>
      </c>
      <c r="G12" s="106"/>
      <c r="H12" s="61">
        <f t="shared" si="3"/>
        <v>0</v>
      </c>
      <c r="I12" s="71"/>
      <c r="J12" s="72"/>
      <c r="K12" s="61">
        <f t="shared" si="0"/>
        <v>0</v>
      </c>
      <c r="L12" s="83"/>
    </row>
    <row r="13" spans="1:12" ht="15" customHeight="1" x14ac:dyDescent="0.2">
      <c r="A13" s="37"/>
      <c r="B13" s="18"/>
      <c r="C13" s="60"/>
      <c r="D13" s="61">
        <f t="shared" si="1"/>
        <v>0</v>
      </c>
      <c r="E13" s="60"/>
      <c r="F13" s="61">
        <f t="shared" si="2"/>
        <v>0</v>
      </c>
      <c r="G13" s="106"/>
      <c r="H13" s="61">
        <f t="shared" si="3"/>
        <v>0</v>
      </c>
      <c r="I13" s="71"/>
      <c r="J13" s="72"/>
      <c r="K13" s="61">
        <f t="shared" si="0"/>
        <v>0</v>
      </c>
      <c r="L13" s="83"/>
    </row>
    <row r="14" spans="1:12" ht="15" customHeight="1" x14ac:dyDescent="0.2">
      <c r="A14" s="37"/>
      <c r="B14" s="18"/>
      <c r="C14" s="60"/>
      <c r="D14" s="61">
        <f t="shared" si="1"/>
        <v>0</v>
      </c>
      <c r="E14" s="60"/>
      <c r="F14" s="61">
        <f t="shared" si="2"/>
        <v>0</v>
      </c>
      <c r="G14" s="106"/>
      <c r="H14" s="61">
        <f t="shared" si="3"/>
        <v>0</v>
      </c>
      <c r="I14" s="71"/>
      <c r="J14" s="72"/>
      <c r="K14" s="61">
        <f t="shared" si="0"/>
        <v>0</v>
      </c>
      <c r="L14" s="83"/>
    </row>
    <row r="15" spans="1:12" ht="15" customHeight="1" x14ac:dyDescent="0.2">
      <c r="A15" s="37"/>
      <c r="B15" s="18"/>
      <c r="C15" s="60"/>
      <c r="D15" s="61">
        <f t="shared" si="1"/>
        <v>0</v>
      </c>
      <c r="E15" s="60"/>
      <c r="F15" s="61">
        <f t="shared" si="2"/>
        <v>0</v>
      </c>
      <c r="G15" s="106"/>
      <c r="H15" s="61">
        <f t="shared" si="3"/>
        <v>0</v>
      </c>
      <c r="I15" s="71"/>
      <c r="J15" s="72"/>
      <c r="K15" s="61">
        <f t="shared" si="0"/>
        <v>0</v>
      </c>
      <c r="L15" s="83"/>
    </row>
    <row r="16" spans="1:12" ht="15" customHeight="1" x14ac:dyDescent="0.2">
      <c r="A16" s="37"/>
      <c r="B16" s="18"/>
      <c r="C16" s="60"/>
      <c r="D16" s="61">
        <f t="shared" si="1"/>
        <v>0</v>
      </c>
      <c r="E16" s="60"/>
      <c r="F16" s="61">
        <f t="shared" si="2"/>
        <v>0</v>
      </c>
      <c r="G16" s="106"/>
      <c r="H16" s="61">
        <f t="shared" si="3"/>
        <v>0</v>
      </c>
      <c r="I16" s="71"/>
      <c r="J16" s="72"/>
      <c r="K16" s="61">
        <f t="shared" si="0"/>
        <v>0</v>
      </c>
      <c r="L16" s="83"/>
    </row>
    <row r="17" spans="1:12" ht="15" customHeight="1" x14ac:dyDescent="0.2">
      <c r="A17" s="36"/>
      <c r="B17" s="18"/>
      <c r="C17" s="60"/>
      <c r="D17" s="61">
        <f t="shared" si="1"/>
        <v>0</v>
      </c>
      <c r="E17" s="60"/>
      <c r="F17" s="61">
        <f t="shared" si="2"/>
        <v>0</v>
      </c>
      <c r="G17" s="106"/>
      <c r="H17" s="61">
        <f t="shared" si="3"/>
        <v>0</v>
      </c>
      <c r="I17" s="71"/>
      <c r="J17" s="72"/>
      <c r="K17" s="61">
        <f t="shared" si="0"/>
        <v>0</v>
      </c>
      <c r="L17" s="83"/>
    </row>
    <row r="18" spans="1:12" ht="15" customHeight="1" x14ac:dyDescent="0.2">
      <c r="A18" s="37"/>
      <c r="B18" s="18"/>
      <c r="C18" s="60"/>
      <c r="D18" s="61">
        <f t="shared" si="1"/>
        <v>0</v>
      </c>
      <c r="E18" s="60"/>
      <c r="F18" s="61">
        <f t="shared" si="2"/>
        <v>0</v>
      </c>
      <c r="G18" s="106"/>
      <c r="H18" s="61">
        <f t="shared" si="3"/>
        <v>0</v>
      </c>
      <c r="I18" s="71"/>
      <c r="J18" s="72"/>
      <c r="K18" s="61">
        <f t="shared" si="0"/>
        <v>0</v>
      </c>
      <c r="L18" s="83"/>
    </row>
    <row r="19" spans="1:12" ht="15" customHeight="1" x14ac:dyDescent="0.2">
      <c r="A19" s="37"/>
      <c r="B19" s="18"/>
      <c r="C19" s="60"/>
      <c r="D19" s="61">
        <f t="shared" si="1"/>
        <v>0</v>
      </c>
      <c r="E19" s="60"/>
      <c r="F19" s="61">
        <f t="shared" si="2"/>
        <v>0</v>
      </c>
      <c r="G19" s="106"/>
      <c r="H19" s="61">
        <f t="shared" si="3"/>
        <v>0</v>
      </c>
      <c r="I19" s="71"/>
      <c r="J19" s="72"/>
      <c r="K19" s="61">
        <f t="shared" si="0"/>
        <v>0</v>
      </c>
      <c r="L19" s="83"/>
    </row>
    <row r="20" spans="1:12" ht="15" customHeight="1" x14ac:dyDescent="0.2">
      <c r="A20" s="36"/>
      <c r="B20" s="18"/>
      <c r="C20" s="60"/>
      <c r="D20" s="61">
        <f t="shared" si="1"/>
        <v>0</v>
      </c>
      <c r="E20" s="60"/>
      <c r="F20" s="61">
        <f t="shared" si="2"/>
        <v>0</v>
      </c>
      <c r="G20" s="106"/>
      <c r="H20" s="61">
        <f t="shared" si="3"/>
        <v>0</v>
      </c>
      <c r="I20" s="71"/>
      <c r="J20" s="72"/>
      <c r="K20" s="61">
        <f t="shared" si="0"/>
        <v>0</v>
      </c>
      <c r="L20" s="83"/>
    </row>
    <row r="21" spans="1:12" ht="15" customHeight="1" x14ac:dyDescent="0.2">
      <c r="A21" s="37"/>
      <c r="B21" s="18"/>
      <c r="C21" s="60"/>
      <c r="D21" s="61">
        <f t="shared" si="1"/>
        <v>0</v>
      </c>
      <c r="E21" s="60"/>
      <c r="F21" s="61">
        <f t="shared" si="2"/>
        <v>0</v>
      </c>
      <c r="G21" s="106"/>
      <c r="H21" s="61">
        <f t="shared" si="3"/>
        <v>0</v>
      </c>
      <c r="I21" s="71"/>
      <c r="J21" s="72"/>
      <c r="K21" s="61">
        <f t="shared" si="0"/>
        <v>0</v>
      </c>
      <c r="L21" s="83"/>
    </row>
    <row r="22" spans="1:12" ht="15" customHeight="1" x14ac:dyDescent="0.2">
      <c r="A22" s="37"/>
      <c r="B22" s="18"/>
      <c r="C22" s="60"/>
      <c r="D22" s="61">
        <f t="shared" si="1"/>
        <v>0</v>
      </c>
      <c r="E22" s="60"/>
      <c r="F22" s="61">
        <f t="shared" si="2"/>
        <v>0</v>
      </c>
      <c r="G22" s="106"/>
      <c r="H22" s="61">
        <f t="shared" si="3"/>
        <v>0</v>
      </c>
      <c r="I22" s="71"/>
      <c r="J22" s="72"/>
      <c r="K22" s="61">
        <f t="shared" si="0"/>
        <v>0</v>
      </c>
      <c r="L22" s="83"/>
    </row>
    <row r="23" spans="1:12" ht="15" customHeight="1" x14ac:dyDescent="0.2">
      <c r="A23" s="37"/>
      <c r="B23" s="18"/>
      <c r="C23" s="60"/>
      <c r="D23" s="61">
        <f t="shared" si="1"/>
        <v>0</v>
      </c>
      <c r="E23" s="60"/>
      <c r="F23" s="61">
        <f t="shared" si="2"/>
        <v>0</v>
      </c>
      <c r="G23" s="106"/>
      <c r="H23" s="61">
        <f t="shared" si="3"/>
        <v>0</v>
      </c>
      <c r="I23" s="71"/>
      <c r="J23" s="72"/>
      <c r="K23" s="61">
        <f t="shared" si="0"/>
        <v>0</v>
      </c>
      <c r="L23" s="83"/>
    </row>
    <row r="24" spans="1:12" ht="15" customHeight="1" x14ac:dyDescent="0.2">
      <c r="A24" s="37"/>
      <c r="B24" s="18"/>
      <c r="C24" s="60"/>
      <c r="D24" s="61">
        <f t="shared" si="1"/>
        <v>0</v>
      </c>
      <c r="E24" s="60"/>
      <c r="F24" s="61">
        <f t="shared" si="2"/>
        <v>0</v>
      </c>
      <c r="G24" s="106"/>
      <c r="H24" s="61">
        <f t="shared" si="3"/>
        <v>0</v>
      </c>
      <c r="I24" s="71"/>
      <c r="J24" s="72"/>
      <c r="K24" s="61">
        <f t="shared" si="0"/>
        <v>0</v>
      </c>
      <c r="L24" s="83"/>
    </row>
    <row r="25" spans="1:12" ht="15" customHeight="1" x14ac:dyDescent="0.2">
      <c r="A25" s="37"/>
      <c r="B25" s="18"/>
      <c r="C25" s="60"/>
      <c r="D25" s="61">
        <f t="shared" si="1"/>
        <v>0</v>
      </c>
      <c r="E25" s="60"/>
      <c r="F25" s="61">
        <f t="shared" si="2"/>
        <v>0</v>
      </c>
      <c r="G25" s="106"/>
      <c r="H25" s="61">
        <f t="shared" si="3"/>
        <v>0</v>
      </c>
      <c r="I25" s="71"/>
      <c r="J25" s="72"/>
      <c r="K25" s="61">
        <f t="shared" si="0"/>
        <v>0</v>
      </c>
      <c r="L25" s="83"/>
    </row>
    <row r="26" spans="1:12" ht="15" customHeight="1" x14ac:dyDescent="0.2">
      <c r="A26" s="37"/>
      <c r="B26" s="18"/>
      <c r="C26" s="60"/>
      <c r="D26" s="61">
        <f t="shared" si="1"/>
        <v>0</v>
      </c>
      <c r="E26" s="60"/>
      <c r="F26" s="61">
        <f t="shared" si="2"/>
        <v>0</v>
      </c>
      <c r="G26" s="106"/>
      <c r="H26" s="61">
        <f t="shared" si="3"/>
        <v>0</v>
      </c>
      <c r="I26" s="71"/>
      <c r="J26" s="72"/>
      <c r="K26" s="61">
        <f t="shared" si="0"/>
        <v>0</v>
      </c>
      <c r="L26" s="83"/>
    </row>
    <row r="27" spans="1:12" ht="15" customHeight="1" x14ac:dyDescent="0.2">
      <c r="A27" s="37"/>
      <c r="B27" s="18"/>
      <c r="C27" s="60"/>
      <c r="D27" s="61">
        <f t="shared" si="1"/>
        <v>0</v>
      </c>
      <c r="E27" s="60"/>
      <c r="F27" s="61">
        <f t="shared" si="2"/>
        <v>0</v>
      </c>
      <c r="G27" s="106"/>
      <c r="H27" s="61">
        <f t="shared" si="3"/>
        <v>0</v>
      </c>
      <c r="I27" s="71"/>
      <c r="J27" s="72"/>
      <c r="K27" s="61">
        <f t="shared" si="0"/>
        <v>0</v>
      </c>
      <c r="L27" s="83"/>
    </row>
    <row r="28" spans="1:12" ht="15" customHeight="1" x14ac:dyDescent="0.2">
      <c r="A28" s="37"/>
      <c r="B28" s="18"/>
      <c r="C28" s="60"/>
      <c r="D28" s="61">
        <f t="shared" si="1"/>
        <v>0</v>
      </c>
      <c r="E28" s="60"/>
      <c r="F28" s="61">
        <f t="shared" si="2"/>
        <v>0</v>
      </c>
      <c r="G28" s="106"/>
      <c r="H28" s="61">
        <f t="shared" si="3"/>
        <v>0</v>
      </c>
      <c r="I28" s="71"/>
      <c r="J28" s="72"/>
      <c r="K28" s="61">
        <f t="shared" si="0"/>
        <v>0</v>
      </c>
      <c r="L28" s="83"/>
    </row>
    <row r="29" spans="1:12" ht="15" customHeight="1" x14ac:dyDescent="0.2">
      <c r="A29" s="37"/>
      <c r="B29" s="18"/>
      <c r="C29" s="60"/>
      <c r="D29" s="61">
        <f t="shared" si="1"/>
        <v>0</v>
      </c>
      <c r="E29" s="60"/>
      <c r="F29" s="61">
        <f t="shared" si="2"/>
        <v>0</v>
      </c>
      <c r="G29" s="106"/>
      <c r="H29" s="61">
        <f t="shared" si="3"/>
        <v>0</v>
      </c>
      <c r="I29" s="71"/>
      <c r="J29" s="72"/>
      <c r="K29" s="61">
        <f t="shared" si="0"/>
        <v>0</v>
      </c>
      <c r="L29" s="83"/>
    </row>
    <row r="30" spans="1:12" ht="15" customHeight="1" x14ac:dyDescent="0.2">
      <c r="A30" s="38"/>
      <c r="B30" s="19"/>
      <c r="C30" s="60"/>
      <c r="D30" s="61">
        <f t="shared" si="1"/>
        <v>0</v>
      </c>
      <c r="E30" s="60"/>
      <c r="F30" s="61">
        <f t="shared" si="2"/>
        <v>0</v>
      </c>
      <c r="G30" s="106"/>
      <c r="H30" s="61">
        <f t="shared" si="3"/>
        <v>0</v>
      </c>
      <c r="I30" s="74"/>
      <c r="J30" s="75"/>
      <c r="K30" s="61">
        <f t="shared" si="0"/>
        <v>0</v>
      </c>
      <c r="L30" s="84"/>
    </row>
    <row r="31" spans="1:12" ht="15" customHeight="1" thickBot="1" x14ac:dyDescent="0.25">
      <c r="A31" s="39"/>
      <c r="B31" s="20"/>
      <c r="C31" s="64"/>
      <c r="D31" s="61">
        <f t="shared" si="1"/>
        <v>0</v>
      </c>
      <c r="E31" s="64"/>
      <c r="F31" s="61">
        <f t="shared" si="2"/>
        <v>0</v>
      </c>
      <c r="G31" s="107"/>
      <c r="H31" s="61">
        <f t="shared" si="3"/>
        <v>0</v>
      </c>
      <c r="I31" s="76"/>
      <c r="J31" s="77"/>
      <c r="K31" s="61">
        <f t="shared" si="0"/>
        <v>0</v>
      </c>
      <c r="L31" s="85"/>
    </row>
    <row r="32" spans="1:12" s="46" customFormat="1" ht="15" customHeight="1" thickBot="1" x14ac:dyDescent="0.3">
      <c r="A32" s="44" t="s">
        <v>24</v>
      </c>
      <c r="B32" s="45"/>
      <c r="C32" s="150">
        <f>SUM(D6:D31)</f>
        <v>0</v>
      </c>
      <c r="D32" s="151"/>
      <c r="E32" s="150">
        <f>SUM(F6:F31)</f>
        <v>0</v>
      </c>
      <c r="F32" s="151"/>
      <c r="G32" s="150">
        <f>SUM(H6:H31)</f>
        <v>0</v>
      </c>
      <c r="H32" s="151"/>
      <c r="I32" s="78">
        <f>SUM(I6:I31)</f>
        <v>0</v>
      </c>
      <c r="J32" s="79">
        <f>SUM(J6:J31)</f>
        <v>0</v>
      </c>
      <c r="K32" s="49">
        <f>SUM(K6:K31)</f>
        <v>0</v>
      </c>
      <c r="L32" s="86">
        <f>SUM(L6:L31)</f>
        <v>0</v>
      </c>
    </row>
  </sheetData>
  <sheetProtection algorithmName="SHA-512" hashValue="fHEHE7yoBSb9is9VDX4yH1FrVbjVjt/vusNcCikRYkJolZKyyDvY8xbswbEotru3iQwmHNVP2vxZnSyhhBLz5Q==" saltValue="+K0WfwqwjGM/MAW5EfgOZA==" spinCount="100000" sheet="1" objects="1" scenarios="1" selectLockedCells="1"/>
  <customSheetViews>
    <customSheetView guid="{B90024B9-B1D7-4814-B2B8-877E168A9273}" zeroValues="0" showRuler="0">
      <pageMargins left="0.47244094488188981" right="0.27559055118110237" top="0.51181102362204722" bottom="0.35433070866141736" header="0.51181102362204722" footer="0.35433070866141736"/>
      <printOptions horizontalCentered="1" verticalCentered="1" gridLines="1"/>
      <pageSetup paperSize="9" orientation="landscape" r:id="rId1"/>
      <headerFooter alignWithMargins="0"/>
    </customSheetView>
  </customSheetViews>
  <mergeCells count="21">
    <mergeCell ref="C32:D32"/>
    <mergeCell ref="E32:F32"/>
    <mergeCell ref="C4:D4"/>
    <mergeCell ref="E4:F4"/>
    <mergeCell ref="G32:H32"/>
    <mergeCell ref="I1:L1"/>
    <mergeCell ref="I3:I4"/>
    <mergeCell ref="J2:L2"/>
    <mergeCell ref="A2:A4"/>
    <mergeCell ref="B4:B5"/>
    <mergeCell ref="J3:K3"/>
    <mergeCell ref="L3:L4"/>
    <mergeCell ref="J4:K4"/>
    <mergeCell ref="C3:D3"/>
    <mergeCell ref="E3:F3"/>
    <mergeCell ref="G3:H3"/>
    <mergeCell ref="G4:H4"/>
    <mergeCell ref="C1:H1"/>
    <mergeCell ref="C2:D2"/>
    <mergeCell ref="E2:F2"/>
    <mergeCell ref="G2:H2"/>
  </mergeCells>
  <phoneticPr fontId="0" type="noConversion"/>
  <printOptions horizontalCentered="1" verticalCentered="1" gridLines="1"/>
  <pageMargins left="0.47244094488188981" right="0.27559055118110237" top="0.51181102362204722" bottom="0.35433070866141736" header="0.51181102362204722" footer="0.35433070866141736"/>
  <pageSetup paperSize="9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2"/>
  <sheetViews>
    <sheetView workbookViewId="0"/>
  </sheetViews>
  <sheetFormatPr baseColWidth="10" defaultRowHeight="12.75" x14ac:dyDescent="0.2"/>
  <cols>
    <col min="1" max="1" width="11" style="16" customWidth="1"/>
    <col min="2" max="2" width="58.5703125" style="16" customWidth="1"/>
    <col min="3" max="3" width="4.5703125" style="47" customWidth="1"/>
    <col min="4" max="4" width="7.7109375" style="48" customWidth="1"/>
    <col min="5" max="5" width="4.7109375" style="48" customWidth="1"/>
    <col min="6" max="6" width="7.7109375" style="16" customWidth="1"/>
    <col min="7" max="7" width="4.7109375" style="16" customWidth="1"/>
    <col min="8" max="8" width="7.7109375" style="16" customWidth="1"/>
    <col min="9" max="9" width="9.5703125" style="16" customWidth="1"/>
    <col min="10" max="10" width="6.28515625" style="16" customWidth="1"/>
    <col min="11" max="11" width="8.140625" style="16" customWidth="1"/>
    <col min="12" max="12" width="9.28515625" style="16" customWidth="1"/>
    <col min="13" max="16384" width="11.42578125" style="16"/>
  </cols>
  <sheetData>
    <row r="1" spans="1:12" ht="23.25" customHeight="1" thickBot="1" x14ac:dyDescent="0.25">
      <c r="A1" s="53" t="s">
        <v>35</v>
      </c>
      <c r="B1" s="92" t="str">
        <f>Zusammenzug!E10&amp;" "&amp;Zusammenzug!L3&amp;" "&amp;Zusammenzug!E11</f>
        <v xml:space="preserve">  </v>
      </c>
      <c r="C1" s="134" t="s">
        <v>0</v>
      </c>
      <c r="D1" s="135"/>
      <c r="E1" s="135"/>
      <c r="F1" s="135"/>
      <c r="G1" s="135"/>
      <c r="H1" s="136"/>
      <c r="I1" s="134" t="s">
        <v>2</v>
      </c>
      <c r="J1" s="135"/>
      <c r="K1" s="135"/>
      <c r="L1" s="136"/>
    </row>
    <row r="2" spans="1:12" ht="40.5" customHeight="1" thickBot="1" x14ac:dyDescent="0.3">
      <c r="A2" s="152"/>
      <c r="B2" s="50" t="s">
        <v>8</v>
      </c>
      <c r="C2" s="137" t="s">
        <v>37</v>
      </c>
      <c r="D2" s="138"/>
      <c r="E2" s="137" t="s">
        <v>36</v>
      </c>
      <c r="F2" s="139"/>
      <c r="G2" s="137" t="s">
        <v>39</v>
      </c>
      <c r="H2" s="139"/>
      <c r="I2" s="43" t="s">
        <v>20</v>
      </c>
      <c r="J2" s="146" t="s">
        <v>21</v>
      </c>
      <c r="K2" s="146"/>
      <c r="L2" s="147"/>
    </row>
    <row r="3" spans="1:12" ht="30" customHeight="1" thickBot="1" x14ac:dyDescent="0.3">
      <c r="A3" s="153"/>
      <c r="B3" s="51"/>
      <c r="C3" s="160" t="s">
        <v>38</v>
      </c>
      <c r="D3" s="161"/>
      <c r="E3" s="160" t="s">
        <v>38</v>
      </c>
      <c r="F3" s="161"/>
      <c r="G3" s="160" t="s">
        <v>40</v>
      </c>
      <c r="H3" s="161"/>
      <c r="I3" s="148" t="s">
        <v>30</v>
      </c>
      <c r="J3" s="140" t="s">
        <v>43</v>
      </c>
      <c r="K3" s="141"/>
      <c r="L3" s="162" t="s">
        <v>44</v>
      </c>
    </row>
    <row r="4" spans="1:12" ht="21" customHeight="1" thickBot="1" x14ac:dyDescent="0.25">
      <c r="A4" s="154"/>
      <c r="B4" s="155" t="s">
        <v>4</v>
      </c>
      <c r="C4" s="157">
        <f>SUM(Detail!B24)</f>
        <v>36</v>
      </c>
      <c r="D4" s="158"/>
      <c r="E4" s="157">
        <f>SUM(Detail!C24)</f>
        <v>36</v>
      </c>
      <c r="F4" s="158"/>
      <c r="G4" s="152">
        <f>SUM(Detail!D24)</f>
        <v>53</v>
      </c>
      <c r="H4" s="159"/>
      <c r="I4" s="149"/>
      <c r="J4" s="144">
        <f>SUM(Detail!F24)</f>
        <v>0.7</v>
      </c>
      <c r="K4" s="145"/>
      <c r="L4" s="163"/>
    </row>
    <row r="5" spans="1:12" ht="15.75" customHeight="1" thickBot="1" x14ac:dyDescent="0.25">
      <c r="A5" s="41" t="s">
        <v>1</v>
      </c>
      <c r="B5" s="156"/>
      <c r="C5" s="55" t="s">
        <v>29</v>
      </c>
      <c r="D5" s="56" t="s">
        <v>28</v>
      </c>
      <c r="E5" s="55" t="s">
        <v>29</v>
      </c>
      <c r="F5" s="56" t="s">
        <v>28</v>
      </c>
      <c r="G5" s="55" t="s">
        <v>63</v>
      </c>
      <c r="H5" s="56" t="s">
        <v>13</v>
      </c>
      <c r="I5" s="66" t="s">
        <v>13</v>
      </c>
      <c r="J5" s="67" t="s">
        <v>45</v>
      </c>
      <c r="K5" s="80" t="s">
        <v>13</v>
      </c>
      <c r="L5" s="81" t="s">
        <v>13</v>
      </c>
    </row>
    <row r="6" spans="1:12" ht="15" customHeight="1" x14ac:dyDescent="0.2">
      <c r="A6" s="35"/>
      <c r="B6" s="17"/>
      <c r="C6" s="57"/>
      <c r="D6" s="61">
        <f>IF(AVERAGE((C6*$C$4)+(E6*$E$4))&gt;280,140,(C6*$C$4))</f>
        <v>0</v>
      </c>
      <c r="E6" s="57"/>
      <c r="F6" s="61">
        <f>IF(AVERAGE((C6*$C$4)+(E6*$E$4))&gt;280,140,(E6*$E$4))</f>
        <v>0</v>
      </c>
      <c r="G6" s="105"/>
      <c r="H6" s="61">
        <f>IF(G6,51,0)</f>
        <v>0</v>
      </c>
      <c r="I6" s="69"/>
      <c r="J6" s="70"/>
      <c r="K6" s="58">
        <f t="shared" ref="K6:K31" si="0">J6*$J$4</f>
        <v>0</v>
      </c>
      <c r="L6" s="82"/>
    </row>
    <row r="7" spans="1:12" ht="15" customHeight="1" x14ac:dyDescent="0.2">
      <c r="A7" s="40"/>
      <c r="B7" s="18"/>
      <c r="C7" s="60"/>
      <c r="D7" s="61">
        <f t="shared" ref="D7:D31" si="1">IF(AVERAGE((C7*$C$4)+(E7*$E$4))&gt;280,140,(C7*$C$4))</f>
        <v>0</v>
      </c>
      <c r="E7" s="60"/>
      <c r="F7" s="61">
        <f t="shared" ref="F7:F31" si="2">IF(AVERAGE((C7*$C$4)+(E7*$E$4))&gt;280,140,(E7*$E$4))</f>
        <v>0</v>
      </c>
      <c r="G7" s="108"/>
      <c r="H7" s="61">
        <f>IF(G7,51,0)</f>
        <v>0</v>
      </c>
      <c r="I7" s="71"/>
      <c r="J7" s="72"/>
      <c r="K7" s="61">
        <f t="shared" si="0"/>
        <v>0</v>
      </c>
      <c r="L7" s="83"/>
    </row>
    <row r="8" spans="1:12" ht="15" customHeight="1" x14ac:dyDescent="0.2">
      <c r="A8" s="37"/>
      <c r="B8" s="18"/>
      <c r="C8" s="60"/>
      <c r="D8" s="61">
        <f t="shared" si="1"/>
        <v>0</v>
      </c>
      <c r="E8" s="60"/>
      <c r="F8" s="61">
        <f t="shared" si="2"/>
        <v>0</v>
      </c>
      <c r="G8" s="106"/>
      <c r="H8" s="61">
        <f t="shared" ref="H8:H31" si="3">IF(G8,51,0)</f>
        <v>0</v>
      </c>
      <c r="I8" s="71"/>
      <c r="J8" s="72"/>
      <c r="K8" s="61">
        <f t="shared" si="0"/>
        <v>0</v>
      </c>
      <c r="L8" s="83"/>
    </row>
    <row r="9" spans="1:12" ht="15" customHeight="1" x14ac:dyDescent="0.2">
      <c r="A9" s="37"/>
      <c r="B9" s="18"/>
      <c r="C9" s="60"/>
      <c r="D9" s="61">
        <f t="shared" si="1"/>
        <v>0</v>
      </c>
      <c r="E9" s="60"/>
      <c r="F9" s="61">
        <f t="shared" si="2"/>
        <v>0</v>
      </c>
      <c r="G9" s="106"/>
      <c r="H9" s="61">
        <f t="shared" si="3"/>
        <v>0</v>
      </c>
      <c r="I9" s="71"/>
      <c r="J9" s="72"/>
      <c r="K9" s="61">
        <f t="shared" si="0"/>
        <v>0</v>
      </c>
      <c r="L9" s="83"/>
    </row>
    <row r="10" spans="1:12" ht="15" customHeight="1" x14ac:dyDescent="0.2">
      <c r="A10" s="37"/>
      <c r="B10" s="18"/>
      <c r="C10" s="60"/>
      <c r="D10" s="61">
        <f t="shared" si="1"/>
        <v>0</v>
      </c>
      <c r="E10" s="60"/>
      <c r="F10" s="61">
        <f t="shared" si="2"/>
        <v>0</v>
      </c>
      <c r="G10" s="106"/>
      <c r="H10" s="61">
        <f t="shared" si="3"/>
        <v>0</v>
      </c>
      <c r="I10" s="71"/>
      <c r="J10" s="72"/>
      <c r="K10" s="61">
        <f t="shared" si="0"/>
        <v>0</v>
      </c>
      <c r="L10" s="83"/>
    </row>
    <row r="11" spans="1:12" ht="15" customHeight="1" x14ac:dyDescent="0.2">
      <c r="A11" s="37"/>
      <c r="B11" s="18"/>
      <c r="C11" s="60"/>
      <c r="D11" s="61">
        <f t="shared" si="1"/>
        <v>0</v>
      </c>
      <c r="E11" s="60"/>
      <c r="F11" s="61">
        <f t="shared" si="2"/>
        <v>0</v>
      </c>
      <c r="G11" s="106"/>
      <c r="H11" s="61">
        <f t="shared" si="3"/>
        <v>0</v>
      </c>
      <c r="I11" s="71"/>
      <c r="J11" s="72"/>
      <c r="K11" s="61">
        <f t="shared" si="0"/>
        <v>0</v>
      </c>
      <c r="L11" s="83"/>
    </row>
    <row r="12" spans="1:12" ht="15" customHeight="1" x14ac:dyDescent="0.2">
      <c r="A12" s="37"/>
      <c r="B12" s="18"/>
      <c r="C12" s="60"/>
      <c r="D12" s="61">
        <f t="shared" si="1"/>
        <v>0</v>
      </c>
      <c r="E12" s="60"/>
      <c r="F12" s="61">
        <f t="shared" si="2"/>
        <v>0</v>
      </c>
      <c r="G12" s="106"/>
      <c r="H12" s="61">
        <f t="shared" si="3"/>
        <v>0</v>
      </c>
      <c r="I12" s="71"/>
      <c r="J12" s="72"/>
      <c r="K12" s="61">
        <f t="shared" si="0"/>
        <v>0</v>
      </c>
      <c r="L12" s="83"/>
    </row>
    <row r="13" spans="1:12" ht="15" customHeight="1" x14ac:dyDescent="0.2">
      <c r="A13" s="37"/>
      <c r="B13" s="18"/>
      <c r="C13" s="60"/>
      <c r="D13" s="61">
        <f t="shared" si="1"/>
        <v>0</v>
      </c>
      <c r="E13" s="60"/>
      <c r="F13" s="61">
        <f t="shared" si="2"/>
        <v>0</v>
      </c>
      <c r="G13" s="106"/>
      <c r="H13" s="61">
        <f t="shared" si="3"/>
        <v>0</v>
      </c>
      <c r="I13" s="71"/>
      <c r="J13" s="72"/>
      <c r="K13" s="61">
        <f t="shared" si="0"/>
        <v>0</v>
      </c>
      <c r="L13" s="83"/>
    </row>
    <row r="14" spans="1:12" ht="15" customHeight="1" x14ac:dyDescent="0.2">
      <c r="A14" s="37"/>
      <c r="B14" s="18"/>
      <c r="C14" s="60"/>
      <c r="D14" s="61">
        <f t="shared" si="1"/>
        <v>0</v>
      </c>
      <c r="E14" s="60"/>
      <c r="F14" s="61">
        <f t="shared" si="2"/>
        <v>0</v>
      </c>
      <c r="G14" s="106"/>
      <c r="H14" s="61">
        <f t="shared" si="3"/>
        <v>0</v>
      </c>
      <c r="I14" s="71"/>
      <c r="J14" s="72"/>
      <c r="K14" s="61">
        <f t="shared" si="0"/>
        <v>0</v>
      </c>
      <c r="L14" s="83"/>
    </row>
    <row r="15" spans="1:12" ht="15" customHeight="1" x14ac:dyDescent="0.2">
      <c r="A15" s="37"/>
      <c r="B15" s="18"/>
      <c r="C15" s="60"/>
      <c r="D15" s="61">
        <f t="shared" si="1"/>
        <v>0</v>
      </c>
      <c r="E15" s="60"/>
      <c r="F15" s="61">
        <f t="shared" si="2"/>
        <v>0</v>
      </c>
      <c r="G15" s="106"/>
      <c r="H15" s="61">
        <f t="shared" si="3"/>
        <v>0</v>
      </c>
      <c r="I15" s="71"/>
      <c r="J15" s="72"/>
      <c r="K15" s="61">
        <f t="shared" si="0"/>
        <v>0</v>
      </c>
      <c r="L15" s="83"/>
    </row>
    <row r="16" spans="1:12" ht="15" customHeight="1" x14ac:dyDescent="0.2">
      <c r="A16" s="37"/>
      <c r="B16" s="18"/>
      <c r="C16" s="60"/>
      <c r="D16" s="61">
        <f t="shared" si="1"/>
        <v>0</v>
      </c>
      <c r="E16" s="60"/>
      <c r="F16" s="61">
        <f t="shared" si="2"/>
        <v>0</v>
      </c>
      <c r="G16" s="106"/>
      <c r="H16" s="61">
        <f t="shared" si="3"/>
        <v>0</v>
      </c>
      <c r="I16" s="71"/>
      <c r="J16" s="72"/>
      <c r="K16" s="61">
        <f t="shared" si="0"/>
        <v>0</v>
      </c>
      <c r="L16" s="83"/>
    </row>
    <row r="17" spans="1:12" ht="15" customHeight="1" x14ac:dyDescent="0.2">
      <c r="A17" s="36"/>
      <c r="B17" s="18"/>
      <c r="C17" s="60"/>
      <c r="D17" s="61">
        <f t="shared" si="1"/>
        <v>0</v>
      </c>
      <c r="E17" s="60"/>
      <c r="F17" s="61">
        <f t="shared" si="2"/>
        <v>0</v>
      </c>
      <c r="G17" s="106"/>
      <c r="H17" s="61">
        <f t="shared" si="3"/>
        <v>0</v>
      </c>
      <c r="I17" s="71"/>
      <c r="J17" s="72"/>
      <c r="K17" s="61">
        <f t="shared" si="0"/>
        <v>0</v>
      </c>
      <c r="L17" s="83"/>
    </row>
    <row r="18" spans="1:12" ht="15" customHeight="1" x14ac:dyDescent="0.2">
      <c r="A18" s="37"/>
      <c r="B18" s="18"/>
      <c r="C18" s="60"/>
      <c r="D18" s="61">
        <f t="shared" si="1"/>
        <v>0</v>
      </c>
      <c r="E18" s="60"/>
      <c r="F18" s="61">
        <f t="shared" si="2"/>
        <v>0</v>
      </c>
      <c r="G18" s="106"/>
      <c r="H18" s="61">
        <f t="shared" si="3"/>
        <v>0</v>
      </c>
      <c r="I18" s="71"/>
      <c r="J18" s="72"/>
      <c r="K18" s="61">
        <f t="shared" si="0"/>
        <v>0</v>
      </c>
      <c r="L18" s="83"/>
    </row>
    <row r="19" spans="1:12" ht="15" customHeight="1" x14ac:dyDescent="0.2">
      <c r="A19" s="37"/>
      <c r="B19" s="18"/>
      <c r="C19" s="60"/>
      <c r="D19" s="61">
        <f t="shared" si="1"/>
        <v>0</v>
      </c>
      <c r="E19" s="60"/>
      <c r="F19" s="61">
        <f t="shared" si="2"/>
        <v>0</v>
      </c>
      <c r="G19" s="106"/>
      <c r="H19" s="61">
        <f t="shared" si="3"/>
        <v>0</v>
      </c>
      <c r="I19" s="71"/>
      <c r="J19" s="72"/>
      <c r="K19" s="61">
        <f t="shared" si="0"/>
        <v>0</v>
      </c>
      <c r="L19" s="83"/>
    </row>
    <row r="20" spans="1:12" ht="15" customHeight="1" x14ac:dyDescent="0.2">
      <c r="A20" s="36"/>
      <c r="B20" s="18"/>
      <c r="C20" s="60"/>
      <c r="D20" s="61">
        <f t="shared" si="1"/>
        <v>0</v>
      </c>
      <c r="E20" s="60"/>
      <c r="F20" s="61">
        <f t="shared" si="2"/>
        <v>0</v>
      </c>
      <c r="G20" s="106"/>
      <c r="H20" s="61">
        <f t="shared" si="3"/>
        <v>0</v>
      </c>
      <c r="I20" s="71"/>
      <c r="J20" s="72"/>
      <c r="K20" s="61">
        <f t="shared" si="0"/>
        <v>0</v>
      </c>
      <c r="L20" s="83"/>
    </row>
    <row r="21" spans="1:12" ht="15" customHeight="1" x14ac:dyDescent="0.2">
      <c r="A21" s="37"/>
      <c r="B21" s="18"/>
      <c r="C21" s="60"/>
      <c r="D21" s="61">
        <f t="shared" si="1"/>
        <v>0</v>
      </c>
      <c r="E21" s="60"/>
      <c r="F21" s="61">
        <f t="shared" si="2"/>
        <v>0</v>
      </c>
      <c r="G21" s="106"/>
      <c r="H21" s="61">
        <f t="shared" si="3"/>
        <v>0</v>
      </c>
      <c r="I21" s="71"/>
      <c r="J21" s="72"/>
      <c r="K21" s="61">
        <f t="shared" si="0"/>
        <v>0</v>
      </c>
      <c r="L21" s="83"/>
    </row>
    <row r="22" spans="1:12" ht="15" customHeight="1" x14ac:dyDescent="0.2">
      <c r="A22" s="37"/>
      <c r="B22" s="18"/>
      <c r="C22" s="60"/>
      <c r="D22" s="61">
        <f t="shared" si="1"/>
        <v>0</v>
      </c>
      <c r="E22" s="60"/>
      <c r="F22" s="61">
        <f t="shared" si="2"/>
        <v>0</v>
      </c>
      <c r="G22" s="106"/>
      <c r="H22" s="61">
        <f t="shared" si="3"/>
        <v>0</v>
      </c>
      <c r="I22" s="71"/>
      <c r="J22" s="72"/>
      <c r="K22" s="61">
        <f t="shared" si="0"/>
        <v>0</v>
      </c>
      <c r="L22" s="83"/>
    </row>
    <row r="23" spans="1:12" ht="15" customHeight="1" x14ac:dyDescent="0.2">
      <c r="A23" s="37"/>
      <c r="B23" s="18"/>
      <c r="C23" s="60"/>
      <c r="D23" s="61">
        <f t="shared" si="1"/>
        <v>0</v>
      </c>
      <c r="E23" s="60"/>
      <c r="F23" s="61">
        <f t="shared" si="2"/>
        <v>0</v>
      </c>
      <c r="G23" s="106"/>
      <c r="H23" s="61">
        <f t="shared" si="3"/>
        <v>0</v>
      </c>
      <c r="I23" s="71"/>
      <c r="J23" s="72"/>
      <c r="K23" s="61">
        <f t="shared" si="0"/>
        <v>0</v>
      </c>
      <c r="L23" s="83"/>
    </row>
    <row r="24" spans="1:12" ht="15" customHeight="1" x14ac:dyDescent="0.2">
      <c r="A24" s="37"/>
      <c r="B24" s="18"/>
      <c r="C24" s="60"/>
      <c r="D24" s="61">
        <f t="shared" si="1"/>
        <v>0</v>
      </c>
      <c r="E24" s="60"/>
      <c r="F24" s="61">
        <f t="shared" si="2"/>
        <v>0</v>
      </c>
      <c r="G24" s="106"/>
      <c r="H24" s="61">
        <f t="shared" si="3"/>
        <v>0</v>
      </c>
      <c r="I24" s="71"/>
      <c r="J24" s="72"/>
      <c r="K24" s="61">
        <f t="shared" si="0"/>
        <v>0</v>
      </c>
      <c r="L24" s="83"/>
    </row>
    <row r="25" spans="1:12" ht="15" customHeight="1" x14ac:dyDescent="0.2">
      <c r="A25" s="37"/>
      <c r="B25" s="18"/>
      <c r="C25" s="60"/>
      <c r="D25" s="61">
        <f t="shared" si="1"/>
        <v>0</v>
      </c>
      <c r="E25" s="60"/>
      <c r="F25" s="61">
        <f t="shared" si="2"/>
        <v>0</v>
      </c>
      <c r="G25" s="106"/>
      <c r="H25" s="61">
        <f t="shared" si="3"/>
        <v>0</v>
      </c>
      <c r="I25" s="71"/>
      <c r="J25" s="72"/>
      <c r="K25" s="61">
        <f t="shared" si="0"/>
        <v>0</v>
      </c>
      <c r="L25" s="83"/>
    </row>
    <row r="26" spans="1:12" ht="15" customHeight="1" x14ac:dyDescent="0.2">
      <c r="A26" s="37"/>
      <c r="B26" s="18"/>
      <c r="C26" s="60"/>
      <c r="D26" s="61">
        <f t="shared" si="1"/>
        <v>0</v>
      </c>
      <c r="E26" s="60"/>
      <c r="F26" s="61">
        <f t="shared" si="2"/>
        <v>0</v>
      </c>
      <c r="G26" s="106"/>
      <c r="H26" s="61">
        <f t="shared" si="3"/>
        <v>0</v>
      </c>
      <c r="I26" s="71"/>
      <c r="J26" s="72"/>
      <c r="K26" s="61">
        <f t="shared" si="0"/>
        <v>0</v>
      </c>
      <c r="L26" s="83"/>
    </row>
    <row r="27" spans="1:12" ht="15" customHeight="1" x14ac:dyDescent="0.2">
      <c r="A27" s="37"/>
      <c r="B27" s="18"/>
      <c r="C27" s="60"/>
      <c r="D27" s="61">
        <f t="shared" si="1"/>
        <v>0</v>
      </c>
      <c r="E27" s="60"/>
      <c r="F27" s="61">
        <f t="shared" si="2"/>
        <v>0</v>
      </c>
      <c r="G27" s="106"/>
      <c r="H27" s="61">
        <f t="shared" si="3"/>
        <v>0</v>
      </c>
      <c r="I27" s="71"/>
      <c r="J27" s="72"/>
      <c r="K27" s="61">
        <f t="shared" si="0"/>
        <v>0</v>
      </c>
      <c r="L27" s="83"/>
    </row>
    <row r="28" spans="1:12" ht="15" customHeight="1" x14ac:dyDescent="0.2">
      <c r="A28" s="37"/>
      <c r="B28" s="18"/>
      <c r="C28" s="60"/>
      <c r="D28" s="61">
        <f t="shared" si="1"/>
        <v>0</v>
      </c>
      <c r="E28" s="60"/>
      <c r="F28" s="61">
        <f t="shared" si="2"/>
        <v>0</v>
      </c>
      <c r="G28" s="106"/>
      <c r="H28" s="61">
        <f t="shared" si="3"/>
        <v>0</v>
      </c>
      <c r="I28" s="71"/>
      <c r="J28" s="72"/>
      <c r="K28" s="61">
        <f t="shared" si="0"/>
        <v>0</v>
      </c>
      <c r="L28" s="83"/>
    </row>
    <row r="29" spans="1:12" ht="15" customHeight="1" x14ac:dyDescent="0.2">
      <c r="A29" s="37"/>
      <c r="B29" s="18"/>
      <c r="C29" s="60"/>
      <c r="D29" s="61">
        <f t="shared" si="1"/>
        <v>0</v>
      </c>
      <c r="E29" s="60"/>
      <c r="F29" s="61">
        <f t="shared" si="2"/>
        <v>0</v>
      </c>
      <c r="G29" s="106"/>
      <c r="H29" s="61">
        <f t="shared" si="3"/>
        <v>0</v>
      </c>
      <c r="I29" s="71"/>
      <c r="J29" s="72"/>
      <c r="K29" s="61">
        <f t="shared" si="0"/>
        <v>0</v>
      </c>
      <c r="L29" s="83"/>
    </row>
    <row r="30" spans="1:12" ht="15" customHeight="1" x14ac:dyDescent="0.2">
      <c r="A30" s="38"/>
      <c r="B30" s="19"/>
      <c r="C30" s="60"/>
      <c r="D30" s="61">
        <f t="shared" si="1"/>
        <v>0</v>
      </c>
      <c r="E30" s="60"/>
      <c r="F30" s="61">
        <f t="shared" si="2"/>
        <v>0</v>
      </c>
      <c r="G30" s="106"/>
      <c r="H30" s="61">
        <f t="shared" si="3"/>
        <v>0</v>
      </c>
      <c r="I30" s="74"/>
      <c r="J30" s="75"/>
      <c r="K30" s="61">
        <f t="shared" si="0"/>
        <v>0</v>
      </c>
      <c r="L30" s="84"/>
    </row>
    <row r="31" spans="1:12" ht="15" customHeight="1" thickBot="1" x14ac:dyDescent="0.25">
      <c r="A31" s="39"/>
      <c r="B31" s="20"/>
      <c r="C31" s="64"/>
      <c r="D31" s="61">
        <f t="shared" si="1"/>
        <v>0</v>
      </c>
      <c r="E31" s="64"/>
      <c r="F31" s="61">
        <f t="shared" si="2"/>
        <v>0</v>
      </c>
      <c r="G31" s="107"/>
      <c r="H31" s="61">
        <f t="shared" si="3"/>
        <v>0</v>
      </c>
      <c r="I31" s="76"/>
      <c r="J31" s="77"/>
      <c r="K31" s="61">
        <f t="shared" si="0"/>
        <v>0</v>
      </c>
      <c r="L31" s="85"/>
    </row>
    <row r="32" spans="1:12" s="46" customFormat="1" ht="15" customHeight="1" thickBot="1" x14ac:dyDescent="0.3">
      <c r="A32" s="44" t="s">
        <v>24</v>
      </c>
      <c r="B32" s="45"/>
      <c r="C32" s="150">
        <f>SUM(D6:D31)</f>
        <v>0</v>
      </c>
      <c r="D32" s="151"/>
      <c r="E32" s="150">
        <f>SUM(F6:F31)</f>
        <v>0</v>
      </c>
      <c r="F32" s="151"/>
      <c r="G32" s="150">
        <f>SUM(H6:H31)</f>
        <v>0</v>
      </c>
      <c r="H32" s="151"/>
      <c r="I32" s="78">
        <f>SUM(I6:I31)</f>
        <v>0</v>
      </c>
      <c r="J32" s="79">
        <f>SUM(J6:J31)</f>
        <v>0</v>
      </c>
      <c r="K32" s="49">
        <f>SUM(K6:K31)</f>
        <v>0</v>
      </c>
      <c r="L32" s="86">
        <f>SUM(L6:L31)</f>
        <v>0</v>
      </c>
    </row>
  </sheetData>
  <sheetProtection algorithmName="SHA-512" hashValue="EHCa2LOXXqAEQHyAUM7YW7JProkjeazLbmLgh2Er2cj+VXt5Vk8G2aX31+xiWM0qy99/D6cCd86Chcu8j7uZTQ==" saltValue="2MhPssxeMsNhC070k0ujWA==" spinCount="100000" sheet="1" objects="1" scenarios="1" selectLockedCells="1"/>
  <customSheetViews>
    <customSheetView guid="{B90024B9-B1D7-4814-B2B8-877E168A9273}" zeroValues="0" showRuler="0">
      <pageMargins left="0.47244094488188981" right="0.27559055118110237" top="0.51181102362204722" bottom="0.35433070866141736" header="0.51181102362204722" footer="0.35433070866141736"/>
      <printOptions horizontalCentered="1" verticalCentered="1" gridLines="1"/>
      <pageSetup paperSize="9" orientation="landscape" r:id="rId1"/>
      <headerFooter alignWithMargins="0"/>
    </customSheetView>
  </customSheetViews>
  <mergeCells count="21">
    <mergeCell ref="C32:D32"/>
    <mergeCell ref="E32:F32"/>
    <mergeCell ref="G32:H32"/>
    <mergeCell ref="J3:K3"/>
    <mergeCell ref="A2:A4"/>
    <mergeCell ref="B4:B5"/>
    <mergeCell ref="G4:H4"/>
    <mergeCell ref="C3:D3"/>
    <mergeCell ref="C4:D4"/>
    <mergeCell ref="E4:F4"/>
    <mergeCell ref="E3:F3"/>
    <mergeCell ref="G3:H3"/>
    <mergeCell ref="L3:L4"/>
    <mergeCell ref="J4:K4"/>
    <mergeCell ref="I1:L1"/>
    <mergeCell ref="C1:H1"/>
    <mergeCell ref="C2:D2"/>
    <mergeCell ref="E2:F2"/>
    <mergeCell ref="G2:H2"/>
    <mergeCell ref="J2:L2"/>
    <mergeCell ref="I3:I4"/>
  </mergeCells>
  <phoneticPr fontId="0" type="noConversion"/>
  <printOptions horizontalCentered="1" verticalCentered="1" gridLines="1"/>
  <pageMargins left="0.47244094488188981" right="0.27559055118110237" top="0.51181102362204722" bottom="0.35433070866141736" header="0.51181102362204722" footer="0.35433070866141736"/>
  <pageSetup paperSize="9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2"/>
  <sheetViews>
    <sheetView workbookViewId="0"/>
  </sheetViews>
  <sheetFormatPr baseColWidth="10" defaultRowHeight="12.75" x14ac:dyDescent="0.2"/>
  <cols>
    <col min="1" max="1" width="11" style="16" customWidth="1"/>
    <col min="2" max="2" width="58.5703125" style="16" customWidth="1"/>
    <col min="3" max="3" width="4.5703125" style="47" customWidth="1"/>
    <col min="4" max="4" width="7.7109375" style="48" customWidth="1"/>
    <col min="5" max="5" width="4.7109375" style="48" customWidth="1"/>
    <col min="6" max="6" width="7.7109375" style="16" customWidth="1"/>
    <col min="7" max="7" width="4.7109375" style="16" customWidth="1"/>
    <col min="8" max="8" width="7.7109375" style="16" customWidth="1"/>
    <col min="9" max="9" width="9.5703125" style="16" customWidth="1"/>
    <col min="10" max="10" width="6.28515625" style="16" customWidth="1"/>
    <col min="11" max="11" width="8.140625" style="16" customWidth="1"/>
    <col min="12" max="12" width="9.28515625" style="16" customWidth="1"/>
    <col min="13" max="16384" width="11.42578125" style="16"/>
  </cols>
  <sheetData>
    <row r="1" spans="1:12" ht="23.25" customHeight="1" thickBot="1" x14ac:dyDescent="0.25">
      <c r="A1" s="53" t="s">
        <v>56</v>
      </c>
      <c r="B1" s="92" t="str">
        <f>Zusammenzug!E10&amp;" "&amp;Zusammenzug!L3&amp;" "&amp;Zusammenzug!E11</f>
        <v xml:space="preserve">  </v>
      </c>
      <c r="C1" s="134" t="s">
        <v>0</v>
      </c>
      <c r="D1" s="135"/>
      <c r="E1" s="135"/>
      <c r="F1" s="135"/>
      <c r="G1" s="135"/>
      <c r="H1" s="136"/>
      <c r="I1" s="134" t="s">
        <v>2</v>
      </c>
      <c r="J1" s="135"/>
      <c r="K1" s="135"/>
      <c r="L1" s="136"/>
    </row>
    <row r="2" spans="1:12" ht="40.5" customHeight="1" thickBot="1" x14ac:dyDescent="0.3">
      <c r="A2" s="152"/>
      <c r="B2" s="50" t="s">
        <v>8</v>
      </c>
      <c r="C2" s="137" t="s">
        <v>37</v>
      </c>
      <c r="D2" s="138"/>
      <c r="E2" s="137" t="s">
        <v>36</v>
      </c>
      <c r="F2" s="139"/>
      <c r="G2" s="137" t="s">
        <v>39</v>
      </c>
      <c r="H2" s="139"/>
      <c r="I2" s="43" t="s">
        <v>20</v>
      </c>
      <c r="J2" s="146" t="s">
        <v>21</v>
      </c>
      <c r="K2" s="146"/>
      <c r="L2" s="147"/>
    </row>
    <row r="3" spans="1:12" ht="30" customHeight="1" thickBot="1" x14ac:dyDescent="0.3">
      <c r="A3" s="153"/>
      <c r="B3" s="51"/>
      <c r="C3" s="160" t="s">
        <v>38</v>
      </c>
      <c r="D3" s="161"/>
      <c r="E3" s="160" t="s">
        <v>38</v>
      </c>
      <c r="F3" s="161"/>
      <c r="G3" s="160" t="s">
        <v>40</v>
      </c>
      <c r="H3" s="161"/>
      <c r="I3" s="148" t="s">
        <v>30</v>
      </c>
      <c r="J3" s="140" t="s">
        <v>43</v>
      </c>
      <c r="K3" s="141"/>
      <c r="L3" s="162" t="s">
        <v>44</v>
      </c>
    </row>
    <row r="4" spans="1:12" ht="21" customHeight="1" thickBot="1" x14ac:dyDescent="0.25">
      <c r="A4" s="154"/>
      <c r="B4" s="155" t="s">
        <v>4</v>
      </c>
      <c r="C4" s="157">
        <f>SUM(Detail!B24)</f>
        <v>36</v>
      </c>
      <c r="D4" s="158"/>
      <c r="E4" s="157">
        <f>SUM(Detail!C24)</f>
        <v>36</v>
      </c>
      <c r="F4" s="158"/>
      <c r="G4" s="152">
        <f>SUM(Detail!D24)</f>
        <v>53</v>
      </c>
      <c r="H4" s="159"/>
      <c r="I4" s="149"/>
      <c r="J4" s="144">
        <f>SUM(Detail!F24)</f>
        <v>0.7</v>
      </c>
      <c r="K4" s="145"/>
      <c r="L4" s="163"/>
    </row>
    <row r="5" spans="1:12" ht="15.75" customHeight="1" thickBot="1" x14ac:dyDescent="0.25">
      <c r="A5" s="41" t="s">
        <v>1</v>
      </c>
      <c r="B5" s="156"/>
      <c r="C5" s="55" t="s">
        <v>29</v>
      </c>
      <c r="D5" s="56" t="s">
        <v>28</v>
      </c>
      <c r="E5" s="55" t="s">
        <v>29</v>
      </c>
      <c r="F5" s="56" t="s">
        <v>28</v>
      </c>
      <c r="G5" s="55" t="s">
        <v>63</v>
      </c>
      <c r="H5" s="56" t="s">
        <v>13</v>
      </c>
      <c r="I5" s="66" t="s">
        <v>13</v>
      </c>
      <c r="J5" s="67" t="s">
        <v>45</v>
      </c>
      <c r="K5" s="80" t="s">
        <v>13</v>
      </c>
      <c r="L5" s="81" t="s">
        <v>13</v>
      </c>
    </row>
    <row r="6" spans="1:12" ht="15" customHeight="1" x14ac:dyDescent="0.2">
      <c r="A6" s="35"/>
      <c r="B6" s="17"/>
      <c r="C6" s="57"/>
      <c r="D6" s="61">
        <f>IF(AVERAGE((C6*$C$4)+(E6*$E$4))&gt;280,140,(C6*$C$4))</f>
        <v>0</v>
      </c>
      <c r="E6" s="57"/>
      <c r="F6" s="61">
        <f>IF(AVERAGE((C6*$C$4)+(E6*$E$4))&gt;280,140,(E6*$E$4))</f>
        <v>0</v>
      </c>
      <c r="G6" s="105"/>
      <c r="H6" s="61">
        <f>IF(G6,51,0)</f>
        <v>0</v>
      </c>
      <c r="I6" s="69"/>
      <c r="J6" s="70"/>
      <c r="K6" s="58">
        <f t="shared" ref="K6:K31" si="0">J6*$J$4</f>
        <v>0</v>
      </c>
      <c r="L6" s="82"/>
    </row>
    <row r="7" spans="1:12" ht="15" customHeight="1" x14ac:dyDescent="0.2">
      <c r="A7" s="40"/>
      <c r="B7" s="18"/>
      <c r="C7" s="60"/>
      <c r="D7" s="61">
        <f t="shared" ref="D7:D31" si="1">IF(AVERAGE((C7*$C$4)+(E7*$E$4))&gt;280,140,(C7*$C$4))</f>
        <v>0</v>
      </c>
      <c r="E7" s="60"/>
      <c r="F7" s="61">
        <f t="shared" ref="F7:F31" si="2">IF(AVERAGE((C7*$C$4)+(E7*$E$4))&gt;280,140,(E7*$E$4))</f>
        <v>0</v>
      </c>
      <c r="G7" s="108"/>
      <c r="H7" s="61">
        <f>IF(G7,51,0)</f>
        <v>0</v>
      </c>
      <c r="I7" s="71"/>
      <c r="J7" s="72"/>
      <c r="K7" s="61">
        <f t="shared" si="0"/>
        <v>0</v>
      </c>
      <c r="L7" s="83"/>
    </row>
    <row r="8" spans="1:12" ht="15" customHeight="1" x14ac:dyDescent="0.2">
      <c r="A8" s="37"/>
      <c r="B8" s="18"/>
      <c r="C8" s="60"/>
      <c r="D8" s="61">
        <f t="shared" si="1"/>
        <v>0</v>
      </c>
      <c r="E8" s="60"/>
      <c r="F8" s="61">
        <f t="shared" si="2"/>
        <v>0</v>
      </c>
      <c r="G8" s="106"/>
      <c r="H8" s="61">
        <f t="shared" ref="H8:H31" si="3">IF(G8,51,0)</f>
        <v>0</v>
      </c>
      <c r="I8" s="71"/>
      <c r="J8" s="72"/>
      <c r="K8" s="61">
        <f t="shared" si="0"/>
        <v>0</v>
      </c>
      <c r="L8" s="83"/>
    </row>
    <row r="9" spans="1:12" ht="15" customHeight="1" x14ac:dyDescent="0.2">
      <c r="A9" s="37"/>
      <c r="B9" s="18"/>
      <c r="C9" s="60"/>
      <c r="D9" s="61">
        <f t="shared" si="1"/>
        <v>0</v>
      </c>
      <c r="E9" s="60"/>
      <c r="F9" s="61">
        <f t="shared" si="2"/>
        <v>0</v>
      </c>
      <c r="G9" s="106"/>
      <c r="H9" s="61">
        <f t="shared" si="3"/>
        <v>0</v>
      </c>
      <c r="I9" s="71"/>
      <c r="J9" s="72"/>
      <c r="K9" s="61">
        <f t="shared" si="0"/>
        <v>0</v>
      </c>
      <c r="L9" s="83"/>
    </row>
    <row r="10" spans="1:12" ht="15" customHeight="1" x14ac:dyDescent="0.2">
      <c r="A10" s="37"/>
      <c r="B10" s="18"/>
      <c r="C10" s="60"/>
      <c r="D10" s="61">
        <f t="shared" si="1"/>
        <v>0</v>
      </c>
      <c r="E10" s="60"/>
      <c r="F10" s="61">
        <f t="shared" si="2"/>
        <v>0</v>
      </c>
      <c r="G10" s="106"/>
      <c r="H10" s="61">
        <f t="shared" si="3"/>
        <v>0</v>
      </c>
      <c r="I10" s="71"/>
      <c r="J10" s="72"/>
      <c r="K10" s="61">
        <f t="shared" si="0"/>
        <v>0</v>
      </c>
      <c r="L10" s="83"/>
    </row>
    <row r="11" spans="1:12" ht="15" customHeight="1" x14ac:dyDescent="0.2">
      <c r="A11" s="37"/>
      <c r="B11" s="18"/>
      <c r="C11" s="60"/>
      <c r="D11" s="61">
        <f t="shared" si="1"/>
        <v>0</v>
      </c>
      <c r="E11" s="60"/>
      <c r="F11" s="61">
        <f t="shared" si="2"/>
        <v>0</v>
      </c>
      <c r="G11" s="106"/>
      <c r="H11" s="61">
        <f t="shared" si="3"/>
        <v>0</v>
      </c>
      <c r="I11" s="71"/>
      <c r="J11" s="72"/>
      <c r="K11" s="61">
        <f t="shared" si="0"/>
        <v>0</v>
      </c>
      <c r="L11" s="83"/>
    </row>
    <row r="12" spans="1:12" ht="15" customHeight="1" x14ac:dyDescent="0.2">
      <c r="A12" s="37"/>
      <c r="B12" s="18"/>
      <c r="C12" s="60"/>
      <c r="D12" s="61">
        <f t="shared" si="1"/>
        <v>0</v>
      </c>
      <c r="E12" s="60"/>
      <c r="F12" s="61">
        <f t="shared" si="2"/>
        <v>0</v>
      </c>
      <c r="G12" s="106"/>
      <c r="H12" s="61">
        <f t="shared" si="3"/>
        <v>0</v>
      </c>
      <c r="I12" s="71"/>
      <c r="J12" s="72"/>
      <c r="K12" s="61">
        <f t="shared" si="0"/>
        <v>0</v>
      </c>
      <c r="L12" s="83"/>
    </row>
    <row r="13" spans="1:12" ht="15" customHeight="1" x14ac:dyDescent="0.2">
      <c r="A13" s="37"/>
      <c r="B13" s="18"/>
      <c r="C13" s="60"/>
      <c r="D13" s="61">
        <f t="shared" si="1"/>
        <v>0</v>
      </c>
      <c r="E13" s="60"/>
      <c r="F13" s="61">
        <f t="shared" si="2"/>
        <v>0</v>
      </c>
      <c r="G13" s="106"/>
      <c r="H13" s="61">
        <f t="shared" si="3"/>
        <v>0</v>
      </c>
      <c r="I13" s="71"/>
      <c r="J13" s="72"/>
      <c r="K13" s="61">
        <f t="shared" si="0"/>
        <v>0</v>
      </c>
      <c r="L13" s="83"/>
    </row>
    <row r="14" spans="1:12" ht="15" customHeight="1" x14ac:dyDescent="0.2">
      <c r="A14" s="37"/>
      <c r="B14" s="18"/>
      <c r="C14" s="60"/>
      <c r="D14" s="61">
        <f t="shared" si="1"/>
        <v>0</v>
      </c>
      <c r="E14" s="60"/>
      <c r="F14" s="61">
        <f t="shared" si="2"/>
        <v>0</v>
      </c>
      <c r="G14" s="106"/>
      <c r="H14" s="61">
        <f t="shared" si="3"/>
        <v>0</v>
      </c>
      <c r="I14" s="71"/>
      <c r="J14" s="72"/>
      <c r="K14" s="61">
        <f t="shared" si="0"/>
        <v>0</v>
      </c>
      <c r="L14" s="83"/>
    </row>
    <row r="15" spans="1:12" ht="15" customHeight="1" x14ac:dyDescent="0.2">
      <c r="A15" s="37"/>
      <c r="B15" s="18"/>
      <c r="C15" s="60"/>
      <c r="D15" s="61">
        <f t="shared" si="1"/>
        <v>0</v>
      </c>
      <c r="E15" s="60"/>
      <c r="F15" s="61">
        <f t="shared" si="2"/>
        <v>0</v>
      </c>
      <c r="G15" s="106"/>
      <c r="H15" s="61">
        <f t="shared" si="3"/>
        <v>0</v>
      </c>
      <c r="I15" s="71"/>
      <c r="J15" s="72"/>
      <c r="K15" s="61">
        <f t="shared" si="0"/>
        <v>0</v>
      </c>
      <c r="L15" s="83"/>
    </row>
    <row r="16" spans="1:12" ht="15" customHeight="1" x14ac:dyDescent="0.2">
      <c r="A16" s="37"/>
      <c r="B16" s="18"/>
      <c r="C16" s="60"/>
      <c r="D16" s="61">
        <f t="shared" si="1"/>
        <v>0</v>
      </c>
      <c r="E16" s="60"/>
      <c r="F16" s="61">
        <f t="shared" si="2"/>
        <v>0</v>
      </c>
      <c r="G16" s="106"/>
      <c r="H16" s="61">
        <f t="shared" si="3"/>
        <v>0</v>
      </c>
      <c r="I16" s="71"/>
      <c r="J16" s="72"/>
      <c r="K16" s="61">
        <f t="shared" si="0"/>
        <v>0</v>
      </c>
      <c r="L16" s="83"/>
    </row>
    <row r="17" spans="1:12" ht="15" customHeight="1" x14ac:dyDescent="0.2">
      <c r="A17" s="36"/>
      <c r="B17" s="18"/>
      <c r="C17" s="60"/>
      <c r="D17" s="61">
        <f t="shared" si="1"/>
        <v>0</v>
      </c>
      <c r="E17" s="60"/>
      <c r="F17" s="61">
        <f t="shared" si="2"/>
        <v>0</v>
      </c>
      <c r="G17" s="106"/>
      <c r="H17" s="61">
        <f t="shared" si="3"/>
        <v>0</v>
      </c>
      <c r="I17" s="71"/>
      <c r="J17" s="72"/>
      <c r="K17" s="61">
        <f t="shared" si="0"/>
        <v>0</v>
      </c>
      <c r="L17" s="83"/>
    </row>
    <row r="18" spans="1:12" ht="15" customHeight="1" x14ac:dyDescent="0.2">
      <c r="A18" s="37"/>
      <c r="B18" s="18"/>
      <c r="C18" s="60"/>
      <c r="D18" s="61">
        <f t="shared" si="1"/>
        <v>0</v>
      </c>
      <c r="E18" s="60"/>
      <c r="F18" s="61">
        <f t="shared" si="2"/>
        <v>0</v>
      </c>
      <c r="G18" s="106"/>
      <c r="H18" s="61">
        <f t="shared" si="3"/>
        <v>0</v>
      </c>
      <c r="I18" s="71"/>
      <c r="J18" s="72"/>
      <c r="K18" s="61">
        <f t="shared" si="0"/>
        <v>0</v>
      </c>
      <c r="L18" s="83"/>
    </row>
    <row r="19" spans="1:12" ht="15" customHeight="1" x14ac:dyDescent="0.2">
      <c r="A19" s="37"/>
      <c r="B19" s="18"/>
      <c r="C19" s="60"/>
      <c r="D19" s="61">
        <f t="shared" si="1"/>
        <v>0</v>
      </c>
      <c r="E19" s="60"/>
      <c r="F19" s="61">
        <f t="shared" si="2"/>
        <v>0</v>
      </c>
      <c r="G19" s="106"/>
      <c r="H19" s="61">
        <f t="shared" si="3"/>
        <v>0</v>
      </c>
      <c r="I19" s="71"/>
      <c r="J19" s="72"/>
      <c r="K19" s="61">
        <f t="shared" si="0"/>
        <v>0</v>
      </c>
      <c r="L19" s="83"/>
    </row>
    <row r="20" spans="1:12" ht="15" customHeight="1" x14ac:dyDescent="0.2">
      <c r="A20" s="36"/>
      <c r="B20" s="18"/>
      <c r="C20" s="60"/>
      <c r="D20" s="61">
        <f t="shared" si="1"/>
        <v>0</v>
      </c>
      <c r="E20" s="60"/>
      <c r="F20" s="61">
        <f t="shared" si="2"/>
        <v>0</v>
      </c>
      <c r="G20" s="106"/>
      <c r="H20" s="61">
        <f t="shared" si="3"/>
        <v>0</v>
      </c>
      <c r="I20" s="71"/>
      <c r="J20" s="72"/>
      <c r="K20" s="61">
        <f t="shared" si="0"/>
        <v>0</v>
      </c>
      <c r="L20" s="83"/>
    </row>
    <row r="21" spans="1:12" ht="15" customHeight="1" x14ac:dyDescent="0.2">
      <c r="A21" s="37"/>
      <c r="B21" s="18"/>
      <c r="C21" s="60"/>
      <c r="D21" s="61">
        <f t="shared" si="1"/>
        <v>0</v>
      </c>
      <c r="E21" s="60"/>
      <c r="F21" s="61">
        <f t="shared" si="2"/>
        <v>0</v>
      </c>
      <c r="G21" s="106"/>
      <c r="H21" s="61">
        <f t="shared" si="3"/>
        <v>0</v>
      </c>
      <c r="I21" s="71"/>
      <c r="J21" s="72"/>
      <c r="K21" s="61">
        <f t="shared" si="0"/>
        <v>0</v>
      </c>
      <c r="L21" s="83"/>
    </row>
    <row r="22" spans="1:12" ht="15" customHeight="1" x14ac:dyDescent="0.2">
      <c r="A22" s="37"/>
      <c r="B22" s="18"/>
      <c r="C22" s="60"/>
      <c r="D22" s="61">
        <f t="shared" si="1"/>
        <v>0</v>
      </c>
      <c r="E22" s="60"/>
      <c r="F22" s="61">
        <f t="shared" si="2"/>
        <v>0</v>
      </c>
      <c r="G22" s="106"/>
      <c r="H22" s="61">
        <f t="shared" si="3"/>
        <v>0</v>
      </c>
      <c r="I22" s="71"/>
      <c r="J22" s="72"/>
      <c r="K22" s="61">
        <f t="shared" si="0"/>
        <v>0</v>
      </c>
      <c r="L22" s="83"/>
    </row>
    <row r="23" spans="1:12" ht="15" customHeight="1" x14ac:dyDescent="0.2">
      <c r="A23" s="37"/>
      <c r="B23" s="18"/>
      <c r="C23" s="60"/>
      <c r="D23" s="61">
        <f t="shared" si="1"/>
        <v>0</v>
      </c>
      <c r="E23" s="60"/>
      <c r="F23" s="61">
        <f t="shared" si="2"/>
        <v>0</v>
      </c>
      <c r="G23" s="106"/>
      <c r="H23" s="61">
        <f t="shared" si="3"/>
        <v>0</v>
      </c>
      <c r="I23" s="71"/>
      <c r="J23" s="72"/>
      <c r="K23" s="61">
        <f t="shared" si="0"/>
        <v>0</v>
      </c>
      <c r="L23" s="83"/>
    </row>
    <row r="24" spans="1:12" ht="15" customHeight="1" x14ac:dyDescent="0.2">
      <c r="A24" s="37"/>
      <c r="B24" s="18"/>
      <c r="C24" s="60"/>
      <c r="D24" s="61">
        <f t="shared" si="1"/>
        <v>0</v>
      </c>
      <c r="E24" s="60"/>
      <c r="F24" s="61">
        <f t="shared" si="2"/>
        <v>0</v>
      </c>
      <c r="G24" s="106"/>
      <c r="H24" s="61">
        <f t="shared" si="3"/>
        <v>0</v>
      </c>
      <c r="I24" s="71"/>
      <c r="J24" s="72"/>
      <c r="K24" s="61">
        <f t="shared" si="0"/>
        <v>0</v>
      </c>
      <c r="L24" s="83"/>
    </row>
    <row r="25" spans="1:12" ht="15" customHeight="1" x14ac:dyDescent="0.2">
      <c r="A25" s="37"/>
      <c r="B25" s="18"/>
      <c r="C25" s="60"/>
      <c r="D25" s="61">
        <f t="shared" si="1"/>
        <v>0</v>
      </c>
      <c r="E25" s="60"/>
      <c r="F25" s="61">
        <f t="shared" si="2"/>
        <v>0</v>
      </c>
      <c r="G25" s="106"/>
      <c r="H25" s="61">
        <f t="shared" si="3"/>
        <v>0</v>
      </c>
      <c r="I25" s="71"/>
      <c r="J25" s="72"/>
      <c r="K25" s="61">
        <f t="shared" si="0"/>
        <v>0</v>
      </c>
      <c r="L25" s="83"/>
    </row>
    <row r="26" spans="1:12" ht="15" customHeight="1" x14ac:dyDescent="0.2">
      <c r="A26" s="37"/>
      <c r="B26" s="18"/>
      <c r="C26" s="60"/>
      <c r="D26" s="61">
        <f t="shared" si="1"/>
        <v>0</v>
      </c>
      <c r="E26" s="60"/>
      <c r="F26" s="61">
        <f t="shared" si="2"/>
        <v>0</v>
      </c>
      <c r="G26" s="106"/>
      <c r="H26" s="61">
        <f t="shared" si="3"/>
        <v>0</v>
      </c>
      <c r="I26" s="71"/>
      <c r="J26" s="72"/>
      <c r="K26" s="61">
        <f t="shared" si="0"/>
        <v>0</v>
      </c>
      <c r="L26" s="83"/>
    </row>
    <row r="27" spans="1:12" ht="15" customHeight="1" x14ac:dyDescent="0.2">
      <c r="A27" s="37"/>
      <c r="B27" s="18"/>
      <c r="C27" s="60"/>
      <c r="D27" s="61">
        <f t="shared" si="1"/>
        <v>0</v>
      </c>
      <c r="E27" s="60"/>
      <c r="F27" s="61">
        <f t="shared" si="2"/>
        <v>0</v>
      </c>
      <c r="G27" s="106"/>
      <c r="H27" s="61">
        <f t="shared" si="3"/>
        <v>0</v>
      </c>
      <c r="I27" s="71"/>
      <c r="J27" s="72"/>
      <c r="K27" s="61">
        <f t="shared" si="0"/>
        <v>0</v>
      </c>
      <c r="L27" s="83"/>
    </row>
    <row r="28" spans="1:12" ht="15" customHeight="1" x14ac:dyDescent="0.2">
      <c r="A28" s="37"/>
      <c r="B28" s="18"/>
      <c r="C28" s="60"/>
      <c r="D28" s="61">
        <f t="shared" si="1"/>
        <v>0</v>
      </c>
      <c r="E28" s="60"/>
      <c r="F28" s="61">
        <f t="shared" si="2"/>
        <v>0</v>
      </c>
      <c r="G28" s="106"/>
      <c r="H28" s="61">
        <f t="shared" si="3"/>
        <v>0</v>
      </c>
      <c r="I28" s="71"/>
      <c r="J28" s="72"/>
      <c r="K28" s="61">
        <f t="shared" si="0"/>
        <v>0</v>
      </c>
      <c r="L28" s="83"/>
    </row>
    <row r="29" spans="1:12" ht="15" customHeight="1" x14ac:dyDescent="0.2">
      <c r="A29" s="37"/>
      <c r="B29" s="18"/>
      <c r="C29" s="60"/>
      <c r="D29" s="61">
        <f t="shared" si="1"/>
        <v>0</v>
      </c>
      <c r="E29" s="60"/>
      <c r="F29" s="61">
        <f t="shared" si="2"/>
        <v>0</v>
      </c>
      <c r="G29" s="106"/>
      <c r="H29" s="61">
        <f t="shared" si="3"/>
        <v>0</v>
      </c>
      <c r="I29" s="71"/>
      <c r="J29" s="72"/>
      <c r="K29" s="61">
        <f t="shared" si="0"/>
        <v>0</v>
      </c>
      <c r="L29" s="83"/>
    </row>
    <row r="30" spans="1:12" ht="15" customHeight="1" x14ac:dyDescent="0.2">
      <c r="A30" s="38"/>
      <c r="B30" s="19"/>
      <c r="C30" s="60"/>
      <c r="D30" s="61">
        <f t="shared" si="1"/>
        <v>0</v>
      </c>
      <c r="E30" s="60"/>
      <c r="F30" s="61">
        <f t="shared" si="2"/>
        <v>0</v>
      </c>
      <c r="G30" s="106"/>
      <c r="H30" s="61">
        <f t="shared" si="3"/>
        <v>0</v>
      </c>
      <c r="I30" s="74"/>
      <c r="J30" s="75"/>
      <c r="K30" s="61">
        <f t="shared" si="0"/>
        <v>0</v>
      </c>
      <c r="L30" s="84"/>
    </row>
    <row r="31" spans="1:12" ht="15" customHeight="1" thickBot="1" x14ac:dyDescent="0.25">
      <c r="A31" s="39"/>
      <c r="B31" s="20"/>
      <c r="C31" s="64"/>
      <c r="D31" s="61">
        <f t="shared" si="1"/>
        <v>0</v>
      </c>
      <c r="E31" s="64"/>
      <c r="F31" s="61">
        <f t="shared" si="2"/>
        <v>0</v>
      </c>
      <c r="G31" s="107"/>
      <c r="H31" s="61">
        <f t="shared" si="3"/>
        <v>0</v>
      </c>
      <c r="I31" s="76"/>
      <c r="J31" s="77"/>
      <c r="K31" s="61">
        <f t="shared" si="0"/>
        <v>0</v>
      </c>
      <c r="L31" s="85"/>
    </row>
    <row r="32" spans="1:12" s="46" customFormat="1" ht="15" customHeight="1" thickBot="1" x14ac:dyDescent="0.3">
      <c r="A32" s="44" t="s">
        <v>24</v>
      </c>
      <c r="B32" s="45"/>
      <c r="C32" s="150">
        <f>SUM(D6:D31)</f>
        <v>0</v>
      </c>
      <c r="D32" s="151"/>
      <c r="E32" s="150">
        <f>SUM(F6:F31)</f>
        <v>0</v>
      </c>
      <c r="F32" s="151"/>
      <c r="G32" s="150">
        <f>SUM(H6:H31)</f>
        <v>0</v>
      </c>
      <c r="H32" s="151"/>
      <c r="I32" s="78">
        <f>SUM(I6:I31)</f>
        <v>0</v>
      </c>
      <c r="J32" s="79">
        <f>SUM(J6:J31)</f>
        <v>0</v>
      </c>
      <c r="K32" s="49">
        <f>SUM(K6:K31)</f>
        <v>0</v>
      </c>
      <c r="L32" s="86">
        <f>SUM(L6:L31)</f>
        <v>0</v>
      </c>
    </row>
  </sheetData>
  <sheetProtection algorithmName="SHA-512" hashValue="gtE0U8aBWCKPQTkQUNHCozj2PSJ6JD/AdSaRZpV/OZPQrpwweQafenM99T1vqpRzboJRgZv0ffisPD2fVvCnZQ==" saltValue="xObvNVPyYuWdcQ04smTekg==" spinCount="100000" sheet="1" objects="1" scenarios="1" selectLockedCells="1"/>
  <customSheetViews>
    <customSheetView guid="{B90024B9-B1D7-4814-B2B8-877E168A9273}" zeroValues="0" showRuler="0">
      <pageMargins left="0.47244094488188981" right="0.27559055118110237" top="0.51181102362204722" bottom="0.35433070866141736" header="0.51181102362204722" footer="0.35433070866141736"/>
      <printOptions horizontalCentered="1" verticalCentered="1" gridLines="1"/>
      <pageSetup paperSize="9" orientation="landscape" r:id="rId1"/>
      <headerFooter alignWithMargins="0"/>
    </customSheetView>
  </customSheetViews>
  <mergeCells count="21">
    <mergeCell ref="A2:A4"/>
    <mergeCell ref="B4:B5"/>
    <mergeCell ref="G4:H4"/>
    <mergeCell ref="C3:D3"/>
    <mergeCell ref="C4:D4"/>
    <mergeCell ref="E4:F4"/>
    <mergeCell ref="E3:F3"/>
    <mergeCell ref="G3:H3"/>
    <mergeCell ref="C2:D2"/>
    <mergeCell ref="E2:F2"/>
    <mergeCell ref="L3:L4"/>
    <mergeCell ref="J4:K4"/>
    <mergeCell ref="I1:L1"/>
    <mergeCell ref="I3:I4"/>
    <mergeCell ref="J2:L2"/>
    <mergeCell ref="C32:D32"/>
    <mergeCell ref="E32:F32"/>
    <mergeCell ref="G32:H32"/>
    <mergeCell ref="J3:K3"/>
    <mergeCell ref="C1:H1"/>
    <mergeCell ref="G2:H2"/>
  </mergeCells>
  <phoneticPr fontId="0" type="noConversion"/>
  <printOptions horizontalCentered="1" verticalCentered="1" gridLines="1"/>
  <pageMargins left="0.47244094488188981" right="0.27559055118110237" top="0.51181102362204722" bottom="0.35433070866141736" header="0.51181102362204722" footer="0.35433070866141736"/>
  <pageSetup paperSize="9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2"/>
  <sheetViews>
    <sheetView workbookViewId="0"/>
  </sheetViews>
  <sheetFormatPr baseColWidth="10" defaultRowHeight="12.75" x14ac:dyDescent="0.2"/>
  <cols>
    <col min="1" max="1" width="11" style="16" customWidth="1"/>
    <col min="2" max="2" width="58.5703125" style="16" customWidth="1"/>
    <col min="3" max="3" width="4.5703125" style="47" customWidth="1"/>
    <col min="4" max="4" width="7.7109375" style="48" customWidth="1"/>
    <col min="5" max="5" width="4.7109375" style="48" customWidth="1"/>
    <col min="6" max="6" width="7.7109375" style="16" customWidth="1"/>
    <col min="7" max="7" width="4.7109375" style="16" customWidth="1"/>
    <col min="8" max="8" width="7.7109375" style="16" customWidth="1"/>
    <col min="9" max="9" width="9.5703125" style="16" customWidth="1"/>
    <col min="10" max="10" width="6.28515625" style="16" customWidth="1"/>
    <col min="11" max="11" width="8.140625" style="16" customWidth="1"/>
    <col min="12" max="12" width="9.28515625" style="16" customWidth="1"/>
    <col min="13" max="16384" width="11.42578125" style="16"/>
  </cols>
  <sheetData>
    <row r="1" spans="1:12" ht="23.25" customHeight="1" thickBot="1" x14ac:dyDescent="0.25">
      <c r="A1" s="53" t="s">
        <v>57</v>
      </c>
      <c r="B1" s="92" t="str">
        <f>Zusammenzug!E10&amp;" "&amp;Zusammenzug!L3&amp;" "&amp;Zusammenzug!E11</f>
        <v xml:space="preserve">  </v>
      </c>
      <c r="C1" s="134" t="s">
        <v>0</v>
      </c>
      <c r="D1" s="135"/>
      <c r="E1" s="135"/>
      <c r="F1" s="135"/>
      <c r="G1" s="135"/>
      <c r="H1" s="136"/>
      <c r="I1" s="134" t="s">
        <v>2</v>
      </c>
      <c r="J1" s="135"/>
      <c r="K1" s="135"/>
      <c r="L1" s="136"/>
    </row>
    <row r="2" spans="1:12" ht="40.5" customHeight="1" thickBot="1" x14ac:dyDescent="0.3">
      <c r="A2" s="152"/>
      <c r="B2" s="50" t="s">
        <v>8</v>
      </c>
      <c r="C2" s="137" t="s">
        <v>37</v>
      </c>
      <c r="D2" s="138"/>
      <c r="E2" s="137" t="s">
        <v>36</v>
      </c>
      <c r="F2" s="139"/>
      <c r="G2" s="137" t="s">
        <v>39</v>
      </c>
      <c r="H2" s="139"/>
      <c r="I2" s="43" t="s">
        <v>20</v>
      </c>
      <c r="J2" s="146" t="s">
        <v>21</v>
      </c>
      <c r="K2" s="146"/>
      <c r="L2" s="147"/>
    </row>
    <row r="3" spans="1:12" ht="30" customHeight="1" thickBot="1" x14ac:dyDescent="0.3">
      <c r="A3" s="153"/>
      <c r="B3" s="51" t="s">
        <v>74</v>
      </c>
      <c r="C3" s="160" t="s">
        <v>38</v>
      </c>
      <c r="D3" s="161"/>
      <c r="E3" s="160" t="s">
        <v>38</v>
      </c>
      <c r="F3" s="161"/>
      <c r="G3" s="160" t="s">
        <v>40</v>
      </c>
      <c r="H3" s="161"/>
      <c r="I3" s="148" t="s">
        <v>30</v>
      </c>
      <c r="J3" s="140" t="s">
        <v>43</v>
      </c>
      <c r="K3" s="141"/>
      <c r="L3" s="162" t="s">
        <v>44</v>
      </c>
    </row>
    <row r="4" spans="1:12" ht="21" customHeight="1" thickBot="1" x14ac:dyDescent="0.25">
      <c r="A4" s="154"/>
      <c r="B4" s="155" t="s">
        <v>4</v>
      </c>
      <c r="C4" s="157">
        <f>SUM(Detail!B24)</f>
        <v>36</v>
      </c>
      <c r="D4" s="158"/>
      <c r="E4" s="157">
        <f>SUM(Detail!C24)</f>
        <v>36</v>
      </c>
      <c r="F4" s="158"/>
      <c r="G4" s="152">
        <f>SUM(Detail!D24)</f>
        <v>53</v>
      </c>
      <c r="H4" s="159"/>
      <c r="I4" s="149"/>
      <c r="J4" s="144">
        <f>SUM(Detail!F24)</f>
        <v>0.7</v>
      </c>
      <c r="K4" s="145"/>
      <c r="L4" s="163"/>
    </row>
    <row r="5" spans="1:12" ht="15.75" customHeight="1" thickBot="1" x14ac:dyDescent="0.25">
      <c r="A5" s="41" t="s">
        <v>1</v>
      </c>
      <c r="B5" s="156"/>
      <c r="C5" s="55" t="s">
        <v>29</v>
      </c>
      <c r="D5" s="56" t="s">
        <v>28</v>
      </c>
      <c r="E5" s="55" t="s">
        <v>29</v>
      </c>
      <c r="F5" s="56" t="s">
        <v>28</v>
      </c>
      <c r="G5" s="55" t="s">
        <v>63</v>
      </c>
      <c r="H5" s="56" t="s">
        <v>13</v>
      </c>
      <c r="I5" s="66" t="s">
        <v>13</v>
      </c>
      <c r="J5" s="67" t="s">
        <v>45</v>
      </c>
      <c r="K5" s="80" t="s">
        <v>13</v>
      </c>
      <c r="L5" s="81" t="s">
        <v>13</v>
      </c>
    </row>
    <row r="6" spans="1:12" ht="15" customHeight="1" x14ac:dyDescent="0.2">
      <c r="A6" s="35"/>
      <c r="B6" s="17"/>
      <c r="C6" s="57"/>
      <c r="D6" s="61">
        <f>IF(AVERAGE((C6*$C$4)+(E6*$E$4))&gt;280,140,(C6*$C$4))</f>
        <v>0</v>
      </c>
      <c r="E6" s="57"/>
      <c r="F6" s="61">
        <f>IF(AVERAGE((C6*$C$4)+(E6*$E$4))&gt;280,140,(E6*$E$4))</f>
        <v>0</v>
      </c>
      <c r="G6" s="105"/>
      <c r="H6" s="61">
        <f>IF(G6,51,0)</f>
        <v>0</v>
      </c>
      <c r="I6" s="69"/>
      <c r="J6" s="70"/>
      <c r="K6" s="58">
        <f t="shared" ref="K6:K31" si="0">J6*$J$4</f>
        <v>0</v>
      </c>
      <c r="L6" s="82"/>
    </row>
    <row r="7" spans="1:12" ht="15" customHeight="1" x14ac:dyDescent="0.2">
      <c r="A7" s="40"/>
      <c r="B7" s="18"/>
      <c r="C7" s="60"/>
      <c r="D7" s="61">
        <f t="shared" ref="D7:D31" si="1">IF(AVERAGE((C7*$C$4)+(E7*$E$4))&gt;280,140,(C7*$C$4))</f>
        <v>0</v>
      </c>
      <c r="E7" s="60"/>
      <c r="F7" s="61">
        <f t="shared" ref="F7:F31" si="2">IF(AVERAGE((C7*$C$4)+(E7*$E$4))&gt;280,140,(E7*$E$4))</f>
        <v>0</v>
      </c>
      <c r="G7" s="108"/>
      <c r="H7" s="61">
        <f>IF(G7,51,0)</f>
        <v>0</v>
      </c>
      <c r="I7" s="71"/>
      <c r="J7" s="72"/>
      <c r="K7" s="61">
        <f t="shared" si="0"/>
        <v>0</v>
      </c>
      <c r="L7" s="83"/>
    </row>
    <row r="8" spans="1:12" ht="15" customHeight="1" x14ac:dyDescent="0.2">
      <c r="A8" s="37"/>
      <c r="B8" s="18"/>
      <c r="C8" s="60"/>
      <c r="D8" s="61">
        <f t="shared" si="1"/>
        <v>0</v>
      </c>
      <c r="E8" s="60"/>
      <c r="F8" s="61">
        <f t="shared" si="2"/>
        <v>0</v>
      </c>
      <c r="G8" s="106"/>
      <c r="H8" s="61">
        <f t="shared" ref="H8:H31" si="3">IF(G8,51,0)</f>
        <v>0</v>
      </c>
      <c r="I8" s="71"/>
      <c r="J8" s="72"/>
      <c r="K8" s="61">
        <f t="shared" si="0"/>
        <v>0</v>
      </c>
      <c r="L8" s="83"/>
    </row>
    <row r="9" spans="1:12" ht="15" customHeight="1" x14ac:dyDescent="0.2">
      <c r="A9" s="37"/>
      <c r="B9" s="18"/>
      <c r="C9" s="60"/>
      <c r="D9" s="61">
        <f t="shared" si="1"/>
        <v>0</v>
      </c>
      <c r="E9" s="60"/>
      <c r="F9" s="61">
        <f t="shared" si="2"/>
        <v>0</v>
      </c>
      <c r="G9" s="106"/>
      <c r="H9" s="61">
        <f t="shared" si="3"/>
        <v>0</v>
      </c>
      <c r="I9" s="71"/>
      <c r="J9" s="72"/>
      <c r="K9" s="61">
        <f t="shared" si="0"/>
        <v>0</v>
      </c>
      <c r="L9" s="83"/>
    </row>
    <row r="10" spans="1:12" ht="15" customHeight="1" x14ac:dyDescent="0.2">
      <c r="A10" s="37"/>
      <c r="B10" s="18"/>
      <c r="C10" s="60"/>
      <c r="D10" s="61">
        <f t="shared" si="1"/>
        <v>0</v>
      </c>
      <c r="E10" s="60"/>
      <c r="F10" s="61">
        <f t="shared" si="2"/>
        <v>0</v>
      </c>
      <c r="G10" s="106"/>
      <c r="H10" s="61">
        <f t="shared" si="3"/>
        <v>0</v>
      </c>
      <c r="I10" s="71"/>
      <c r="J10" s="72"/>
      <c r="K10" s="61">
        <f t="shared" si="0"/>
        <v>0</v>
      </c>
      <c r="L10" s="83"/>
    </row>
    <row r="11" spans="1:12" ht="15" customHeight="1" x14ac:dyDescent="0.2">
      <c r="A11" s="37"/>
      <c r="B11" s="18"/>
      <c r="C11" s="60"/>
      <c r="D11" s="61">
        <f t="shared" si="1"/>
        <v>0</v>
      </c>
      <c r="E11" s="60"/>
      <c r="F11" s="61">
        <f t="shared" si="2"/>
        <v>0</v>
      </c>
      <c r="G11" s="106"/>
      <c r="H11" s="61">
        <f t="shared" si="3"/>
        <v>0</v>
      </c>
      <c r="I11" s="71"/>
      <c r="J11" s="72"/>
      <c r="K11" s="61">
        <f t="shared" si="0"/>
        <v>0</v>
      </c>
      <c r="L11" s="83"/>
    </row>
    <row r="12" spans="1:12" ht="15" customHeight="1" x14ac:dyDescent="0.2">
      <c r="A12" s="37"/>
      <c r="B12" s="18"/>
      <c r="C12" s="60"/>
      <c r="D12" s="61">
        <f t="shared" si="1"/>
        <v>0</v>
      </c>
      <c r="E12" s="60"/>
      <c r="F12" s="61">
        <f t="shared" si="2"/>
        <v>0</v>
      </c>
      <c r="G12" s="106"/>
      <c r="H12" s="61">
        <f t="shared" si="3"/>
        <v>0</v>
      </c>
      <c r="I12" s="71"/>
      <c r="J12" s="72"/>
      <c r="K12" s="61">
        <f t="shared" si="0"/>
        <v>0</v>
      </c>
      <c r="L12" s="83"/>
    </row>
    <row r="13" spans="1:12" ht="15" customHeight="1" x14ac:dyDescent="0.2">
      <c r="A13" s="37"/>
      <c r="B13" s="18"/>
      <c r="C13" s="60"/>
      <c r="D13" s="61">
        <f t="shared" si="1"/>
        <v>0</v>
      </c>
      <c r="E13" s="60"/>
      <c r="F13" s="61">
        <f t="shared" si="2"/>
        <v>0</v>
      </c>
      <c r="G13" s="106"/>
      <c r="H13" s="61">
        <f t="shared" si="3"/>
        <v>0</v>
      </c>
      <c r="I13" s="71"/>
      <c r="J13" s="72"/>
      <c r="K13" s="61">
        <f t="shared" si="0"/>
        <v>0</v>
      </c>
      <c r="L13" s="83"/>
    </row>
    <row r="14" spans="1:12" ht="15" customHeight="1" x14ac:dyDescent="0.2">
      <c r="A14" s="37"/>
      <c r="B14" s="18"/>
      <c r="C14" s="60"/>
      <c r="D14" s="61">
        <f t="shared" si="1"/>
        <v>0</v>
      </c>
      <c r="E14" s="60"/>
      <c r="F14" s="61">
        <f t="shared" si="2"/>
        <v>0</v>
      </c>
      <c r="G14" s="106"/>
      <c r="H14" s="61">
        <f t="shared" si="3"/>
        <v>0</v>
      </c>
      <c r="I14" s="71"/>
      <c r="J14" s="72"/>
      <c r="K14" s="61">
        <f t="shared" si="0"/>
        <v>0</v>
      </c>
      <c r="L14" s="83"/>
    </row>
    <row r="15" spans="1:12" ht="15" customHeight="1" x14ac:dyDescent="0.2">
      <c r="A15" s="37"/>
      <c r="B15" s="18"/>
      <c r="C15" s="60"/>
      <c r="D15" s="61">
        <f t="shared" si="1"/>
        <v>0</v>
      </c>
      <c r="E15" s="60"/>
      <c r="F15" s="61">
        <f t="shared" si="2"/>
        <v>0</v>
      </c>
      <c r="G15" s="106"/>
      <c r="H15" s="61">
        <f t="shared" si="3"/>
        <v>0</v>
      </c>
      <c r="I15" s="71"/>
      <c r="J15" s="72"/>
      <c r="K15" s="61">
        <f t="shared" si="0"/>
        <v>0</v>
      </c>
      <c r="L15" s="83"/>
    </row>
    <row r="16" spans="1:12" ht="15" customHeight="1" x14ac:dyDescent="0.2">
      <c r="A16" s="37"/>
      <c r="B16" s="18"/>
      <c r="C16" s="60"/>
      <c r="D16" s="61">
        <f t="shared" si="1"/>
        <v>0</v>
      </c>
      <c r="E16" s="60"/>
      <c r="F16" s="61">
        <f t="shared" si="2"/>
        <v>0</v>
      </c>
      <c r="G16" s="106"/>
      <c r="H16" s="61">
        <f t="shared" si="3"/>
        <v>0</v>
      </c>
      <c r="I16" s="71"/>
      <c r="J16" s="72"/>
      <c r="K16" s="61">
        <f t="shared" si="0"/>
        <v>0</v>
      </c>
      <c r="L16" s="83"/>
    </row>
    <row r="17" spans="1:12" ht="15" customHeight="1" x14ac:dyDescent="0.2">
      <c r="A17" s="36"/>
      <c r="B17" s="18"/>
      <c r="C17" s="60"/>
      <c r="D17" s="61">
        <f t="shared" si="1"/>
        <v>0</v>
      </c>
      <c r="E17" s="60"/>
      <c r="F17" s="61">
        <f t="shared" si="2"/>
        <v>0</v>
      </c>
      <c r="G17" s="106"/>
      <c r="H17" s="61">
        <f t="shared" si="3"/>
        <v>0</v>
      </c>
      <c r="I17" s="71"/>
      <c r="J17" s="72"/>
      <c r="K17" s="61">
        <f t="shared" si="0"/>
        <v>0</v>
      </c>
      <c r="L17" s="83"/>
    </row>
    <row r="18" spans="1:12" ht="15" customHeight="1" x14ac:dyDescent="0.2">
      <c r="A18" s="37"/>
      <c r="B18" s="18"/>
      <c r="C18" s="60"/>
      <c r="D18" s="61">
        <f t="shared" si="1"/>
        <v>0</v>
      </c>
      <c r="E18" s="60"/>
      <c r="F18" s="61">
        <f t="shared" si="2"/>
        <v>0</v>
      </c>
      <c r="G18" s="106"/>
      <c r="H18" s="61">
        <f t="shared" si="3"/>
        <v>0</v>
      </c>
      <c r="I18" s="71"/>
      <c r="J18" s="72"/>
      <c r="K18" s="61">
        <f t="shared" si="0"/>
        <v>0</v>
      </c>
      <c r="L18" s="83"/>
    </row>
    <row r="19" spans="1:12" ht="15" customHeight="1" x14ac:dyDescent="0.2">
      <c r="A19" s="37"/>
      <c r="B19" s="18"/>
      <c r="C19" s="60"/>
      <c r="D19" s="61">
        <f t="shared" si="1"/>
        <v>0</v>
      </c>
      <c r="E19" s="60"/>
      <c r="F19" s="61">
        <f t="shared" si="2"/>
        <v>0</v>
      </c>
      <c r="G19" s="106"/>
      <c r="H19" s="61">
        <f t="shared" si="3"/>
        <v>0</v>
      </c>
      <c r="I19" s="71"/>
      <c r="J19" s="72"/>
      <c r="K19" s="61">
        <f t="shared" si="0"/>
        <v>0</v>
      </c>
      <c r="L19" s="83"/>
    </row>
    <row r="20" spans="1:12" ht="15" customHeight="1" x14ac:dyDescent="0.2">
      <c r="A20" s="36"/>
      <c r="B20" s="18"/>
      <c r="C20" s="60"/>
      <c r="D20" s="61">
        <f t="shared" si="1"/>
        <v>0</v>
      </c>
      <c r="E20" s="60"/>
      <c r="F20" s="61">
        <f t="shared" si="2"/>
        <v>0</v>
      </c>
      <c r="G20" s="106"/>
      <c r="H20" s="61">
        <f t="shared" si="3"/>
        <v>0</v>
      </c>
      <c r="I20" s="71"/>
      <c r="J20" s="72"/>
      <c r="K20" s="61">
        <f t="shared" si="0"/>
        <v>0</v>
      </c>
      <c r="L20" s="83"/>
    </row>
    <row r="21" spans="1:12" ht="15" customHeight="1" x14ac:dyDescent="0.2">
      <c r="A21" s="37"/>
      <c r="B21" s="18"/>
      <c r="C21" s="60"/>
      <c r="D21" s="61">
        <f t="shared" si="1"/>
        <v>0</v>
      </c>
      <c r="E21" s="60"/>
      <c r="F21" s="61">
        <f t="shared" si="2"/>
        <v>0</v>
      </c>
      <c r="G21" s="106"/>
      <c r="H21" s="61">
        <f t="shared" si="3"/>
        <v>0</v>
      </c>
      <c r="I21" s="71"/>
      <c r="J21" s="72"/>
      <c r="K21" s="61">
        <f t="shared" si="0"/>
        <v>0</v>
      </c>
      <c r="L21" s="83"/>
    </row>
    <row r="22" spans="1:12" ht="15" customHeight="1" x14ac:dyDescent="0.2">
      <c r="A22" s="37"/>
      <c r="B22" s="18"/>
      <c r="C22" s="60"/>
      <c r="D22" s="61">
        <f t="shared" si="1"/>
        <v>0</v>
      </c>
      <c r="E22" s="60"/>
      <c r="F22" s="61">
        <f t="shared" si="2"/>
        <v>0</v>
      </c>
      <c r="G22" s="106"/>
      <c r="H22" s="61">
        <f t="shared" si="3"/>
        <v>0</v>
      </c>
      <c r="I22" s="71"/>
      <c r="J22" s="72"/>
      <c r="K22" s="61">
        <f t="shared" si="0"/>
        <v>0</v>
      </c>
      <c r="L22" s="83"/>
    </row>
    <row r="23" spans="1:12" ht="15" customHeight="1" x14ac:dyDescent="0.2">
      <c r="A23" s="37"/>
      <c r="B23" s="18"/>
      <c r="C23" s="60"/>
      <c r="D23" s="61">
        <f t="shared" si="1"/>
        <v>0</v>
      </c>
      <c r="E23" s="60"/>
      <c r="F23" s="61">
        <f t="shared" si="2"/>
        <v>0</v>
      </c>
      <c r="G23" s="106"/>
      <c r="H23" s="61">
        <f t="shared" si="3"/>
        <v>0</v>
      </c>
      <c r="I23" s="71"/>
      <c r="J23" s="72"/>
      <c r="K23" s="61">
        <f t="shared" si="0"/>
        <v>0</v>
      </c>
      <c r="L23" s="83"/>
    </row>
    <row r="24" spans="1:12" ht="15" customHeight="1" x14ac:dyDescent="0.2">
      <c r="A24" s="37"/>
      <c r="B24" s="18"/>
      <c r="C24" s="60"/>
      <c r="D24" s="61">
        <f t="shared" si="1"/>
        <v>0</v>
      </c>
      <c r="E24" s="60"/>
      <c r="F24" s="61">
        <f t="shared" si="2"/>
        <v>0</v>
      </c>
      <c r="G24" s="106"/>
      <c r="H24" s="61">
        <f t="shared" si="3"/>
        <v>0</v>
      </c>
      <c r="I24" s="71"/>
      <c r="J24" s="72"/>
      <c r="K24" s="61">
        <f t="shared" si="0"/>
        <v>0</v>
      </c>
      <c r="L24" s="83"/>
    </row>
    <row r="25" spans="1:12" ht="15" customHeight="1" x14ac:dyDescent="0.2">
      <c r="A25" s="37"/>
      <c r="B25" s="18"/>
      <c r="C25" s="60"/>
      <c r="D25" s="61">
        <f t="shared" si="1"/>
        <v>0</v>
      </c>
      <c r="E25" s="60"/>
      <c r="F25" s="61">
        <f t="shared" si="2"/>
        <v>0</v>
      </c>
      <c r="G25" s="106"/>
      <c r="H25" s="61">
        <f t="shared" si="3"/>
        <v>0</v>
      </c>
      <c r="I25" s="71"/>
      <c r="J25" s="72"/>
      <c r="K25" s="61">
        <f t="shared" si="0"/>
        <v>0</v>
      </c>
      <c r="L25" s="83"/>
    </row>
    <row r="26" spans="1:12" ht="15" customHeight="1" x14ac:dyDescent="0.2">
      <c r="A26" s="37"/>
      <c r="B26" s="18"/>
      <c r="C26" s="60"/>
      <c r="D26" s="61">
        <f t="shared" si="1"/>
        <v>0</v>
      </c>
      <c r="E26" s="60"/>
      <c r="F26" s="61">
        <f t="shared" si="2"/>
        <v>0</v>
      </c>
      <c r="G26" s="106"/>
      <c r="H26" s="61">
        <f t="shared" si="3"/>
        <v>0</v>
      </c>
      <c r="I26" s="71"/>
      <c r="J26" s="72"/>
      <c r="K26" s="61">
        <f t="shared" si="0"/>
        <v>0</v>
      </c>
      <c r="L26" s="83"/>
    </row>
    <row r="27" spans="1:12" ht="15" customHeight="1" x14ac:dyDescent="0.2">
      <c r="A27" s="37"/>
      <c r="B27" s="18"/>
      <c r="C27" s="60"/>
      <c r="D27" s="61">
        <f t="shared" si="1"/>
        <v>0</v>
      </c>
      <c r="E27" s="60"/>
      <c r="F27" s="61">
        <f t="shared" si="2"/>
        <v>0</v>
      </c>
      <c r="G27" s="106"/>
      <c r="H27" s="61">
        <f t="shared" si="3"/>
        <v>0</v>
      </c>
      <c r="I27" s="71"/>
      <c r="J27" s="72"/>
      <c r="K27" s="61">
        <f t="shared" si="0"/>
        <v>0</v>
      </c>
      <c r="L27" s="83"/>
    </row>
    <row r="28" spans="1:12" ht="15" customHeight="1" x14ac:dyDescent="0.2">
      <c r="A28" s="37"/>
      <c r="B28" s="18"/>
      <c r="C28" s="60"/>
      <c r="D28" s="61">
        <f t="shared" si="1"/>
        <v>0</v>
      </c>
      <c r="E28" s="60"/>
      <c r="F28" s="61">
        <f t="shared" si="2"/>
        <v>0</v>
      </c>
      <c r="G28" s="106"/>
      <c r="H28" s="61">
        <f t="shared" si="3"/>
        <v>0</v>
      </c>
      <c r="I28" s="71"/>
      <c r="J28" s="72"/>
      <c r="K28" s="61">
        <f t="shared" si="0"/>
        <v>0</v>
      </c>
      <c r="L28" s="83"/>
    </row>
    <row r="29" spans="1:12" ht="15" customHeight="1" x14ac:dyDescent="0.2">
      <c r="A29" s="37"/>
      <c r="B29" s="18"/>
      <c r="C29" s="60"/>
      <c r="D29" s="61">
        <f t="shared" si="1"/>
        <v>0</v>
      </c>
      <c r="E29" s="60"/>
      <c r="F29" s="61">
        <f t="shared" si="2"/>
        <v>0</v>
      </c>
      <c r="G29" s="106"/>
      <c r="H29" s="61">
        <f t="shared" si="3"/>
        <v>0</v>
      </c>
      <c r="I29" s="71"/>
      <c r="J29" s="72"/>
      <c r="K29" s="61">
        <f t="shared" si="0"/>
        <v>0</v>
      </c>
      <c r="L29" s="83"/>
    </row>
    <row r="30" spans="1:12" ht="15" customHeight="1" x14ac:dyDescent="0.2">
      <c r="A30" s="38"/>
      <c r="B30" s="19"/>
      <c r="C30" s="60"/>
      <c r="D30" s="61">
        <f t="shared" si="1"/>
        <v>0</v>
      </c>
      <c r="E30" s="60"/>
      <c r="F30" s="61">
        <f t="shared" si="2"/>
        <v>0</v>
      </c>
      <c r="G30" s="106"/>
      <c r="H30" s="61">
        <f t="shared" si="3"/>
        <v>0</v>
      </c>
      <c r="I30" s="74"/>
      <c r="J30" s="75"/>
      <c r="K30" s="61">
        <f t="shared" si="0"/>
        <v>0</v>
      </c>
      <c r="L30" s="84"/>
    </row>
    <row r="31" spans="1:12" ht="15" customHeight="1" thickBot="1" x14ac:dyDescent="0.25">
      <c r="A31" s="39"/>
      <c r="B31" s="20"/>
      <c r="C31" s="64"/>
      <c r="D31" s="61">
        <f t="shared" si="1"/>
        <v>0</v>
      </c>
      <c r="E31" s="64"/>
      <c r="F31" s="61">
        <f t="shared" si="2"/>
        <v>0</v>
      </c>
      <c r="G31" s="107"/>
      <c r="H31" s="61">
        <f t="shared" si="3"/>
        <v>0</v>
      </c>
      <c r="I31" s="76"/>
      <c r="J31" s="77"/>
      <c r="K31" s="61">
        <f t="shared" si="0"/>
        <v>0</v>
      </c>
      <c r="L31" s="85"/>
    </row>
    <row r="32" spans="1:12" s="46" customFormat="1" ht="15" customHeight="1" thickBot="1" x14ac:dyDescent="0.3">
      <c r="A32" s="44" t="s">
        <v>24</v>
      </c>
      <c r="B32" s="45"/>
      <c r="C32" s="150">
        <f>SUM(D6:D31)</f>
        <v>0</v>
      </c>
      <c r="D32" s="151"/>
      <c r="E32" s="150">
        <f>SUM(F6:F31)</f>
        <v>0</v>
      </c>
      <c r="F32" s="151"/>
      <c r="G32" s="150">
        <f>SUM(H6:H31)</f>
        <v>0</v>
      </c>
      <c r="H32" s="151"/>
      <c r="I32" s="78">
        <f>SUM(I6:I31)</f>
        <v>0</v>
      </c>
      <c r="J32" s="79">
        <f>SUM(J6:J31)</f>
        <v>0</v>
      </c>
      <c r="K32" s="49">
        <f>SUM(K6:K31)</f>
        <v>0</v>
      </c>
      <c r="L32" s="86">
        <f>SUM(L6:L31)</f>
        <v>0</v>
      </c>
    </row>
  </sheetData>
  <sheetProtection algorithmName="SHA-512" hashValue="X2cO9Mss1ddj5/R9u8Y8ncBFXvR8KuOe1H/Eb/2GFGO/dGJ5yLkt9HdSpUwJj+xM2w9p8JHLKvC8qn+szgy2tA==" saltValue="L4VxzGnhZV021qMqo4ihbQ==" spinCount="100000" sheet="1" objects="1" scenarios="1" selectLockedCells="1"/>
  <customSheetViews>
    <customSheetView guid="{B90024B9-B1D7-4814-B2B8-877E168A9273}" zeroValues="0" showRuler="0">
      <pageMargins left="0.47244094488188981" right="0.27559055118110237" top="0.51181102362204722" bottom="0.35433070866141736" header="0.51181102362204722" footer="0.35433070866141736"/>
      <printOptions horizontalCentered="1" verticalCentered="1" gridLines="1"/>
      <pageSetup paperSize="9" orientation="landscape" r:id="rId1"/>
      <headerFooter alignWithMargins="0"/>
    </customSheetView>
  </customSheetViews>
  <mergeCells count="21">
    <mergeCell ref="C32:D32"/>
    <mergeCell ref="E32:F32"/>
    <mergeCell ref="G32:H32"/>
    <mergeCell ref="J3:K3"/>
    <mergeCell ref="A2:A4"/>
    <mergeCell ref="B4:B5"/>
    <mergeCell ref="G4:H4"/>
    <mergeCell ref="C3:D3"/>
    <mergeCell ref="C4:D4"/>
    <mergeCell ref="E4:F4"/>
    <mergeCell ref="E3:F3"/>
    <mergeCell ref="G3:H3"/>
    <mergeCell ref="L3:L4"/>
    <mergeCell ref="J4:K4"/>
    <mergeCell ref="I1:L1"/>
    <mergeCell ref="C1:H1"/>
    <mergeCell ref="C2:D2"/>
    <mergeCell ref="E2:F2"/>
    <mergeCell ref="G2:H2"/>
    <mergeCell ref="J2:L2"/>
    <mergeCell ref="I3:I4"/>
  </mergeCells>
  <phoneticPr fontId="0" type="noConversion"/>
  <printOptions horizontalCentered="1" verticalCentered="1" gridLines="1"/>
  <pageMargins left="0.47244094488188981" right="0.27559055118110237" top="0.51181102362204722" bottom="0.35433070866141736" header="0.51181102362204722" footer="0.35433070866141736"/>
  <pageSetup paperSize="9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2"/>
  <sheetViews>
    <sheetView workbookViewId="0"/>
  </sheetViews>
  <sheetFormatPr baseColWidth="10" defaultRowHeight="12.75" x14ac:dyDescent="0.2"/>
  <cols>
    <col min="1" max="1" width="11" style="16" customWidth="1"/>
    <col min="2" max="2" width="58.5703125" style="16" customWidth="1"/>
    <col min="3" max="3" width="4.5703125" style="47" customWidth="1"/>
    <col min="4" max="4" width="7.7109375" style="48" customWidth="1"/>
    <col min="5" max="5" width="4.7109375" style="48" customWidth="1"/>
    <col min="6" max="6" width="7.7109375" style="16" customWidth="1"/>
    <col min="7" max="7" width="4.7109375" style="16" customWidth="1"/>
    <col min="8" max="8" width="7.7109375" style="16" customWidth="1"/>
    <col min="9" max="9" width="9.5703125" style="16" customWidth="1"/>
    <col min="10" max="10" width="6.28515625" style="16" customWidth="1"/>
    <col min="11" max="11" width="8.140625" style="16" customWidth="1"/>
    <col min="12" max="12" width="9.28515625" style="16" customWidth="1"/>
    <col min="13" max="16384" width="11.42578125" style="16"/>
  </cols>
  <sheetData>
    <row r="1" spans="1:12" ht="23.25" customHeight="1" thickBot="1" x14ac:dyDescent="0.25">
      <c r="A1" s="53" t="s">
        <v>58</v>
      </c>
      <c r="B1" s="92" t="str">
        <f>Zusammenzug!E10&amp;" "&amp;Zusammenzug!L3&amp;" "&amp;Zusammenzug!E11</f>
        <v xml:space="preserve">  </v>
      </c>
      <c r="C1" s="134" t="s">
        <v>0</v>
      </c>
      <c r="D1" s="135"/>
      <c r="E1" s="135"/>
      <c r="F1" s="135"/>
      <c r="G1" s="135"/>
      <c r="H1" s="136"/>
      <c r="I1" s="134" t="s">
        <v>2</v>
      </c>
      <c r="J1" s="135"/>
      <c r="K1" s="135"/>
      <c r="L1" s="136"/>
    </row>
    <row r="2" spans="1:12" ht="40.5" customHeight="1" thickBot="1" x14ac:dyDescent="0.3">
      <c r="A2" s="152"/>
      <c r="B2" s="50" t="s">
        <v>8</v>
      </c>
      <c r="C2" s="137" t="s">
        <v>37</v>
      </c>
      <c r="D2" s="138"/>
      <c r="E2" s="137" t="s">
        <v>36</v>
      </c>
      <c r="F2" s="139"/>
      <c r="G2" s="137" t="s">
        <v>39</v>
      </c>
      <c r="H2" s="139"/>
      <c r="I2" s="43" t="s">
        <v>20</v>
      </c>
      <c r="J2" s="146" t="s">
        <v>21</v>
      </c>
      <c r="K2" s="146"/>
      <c r="L2" s="147"/>
    </row>
    <row r="3" spans="1:12" ht="30" customHeight="1" thickBot="1" x14ac:dyDescent="0.3">
      <c r="A3" s="153"/>
      <c r="B3" s="51" t="s">
        <v>74</v>
      </c>
      <c r="C3" s="160" t="s">
        <v>38</v>
      </c>
      <c r="D3" s="161"/>
      <c r="E3" s="160" t="s">
        <v>38</v>
      </c>
      <c r="F3" s="161"/>
      <c r="G3" s="160" t="s">
        <v>40</v>
      </c>
      <c r="H3" s="161"/>
      <c r="I3" s="148" t="s">
        <v>30</v>
      </c>
      <c r="J3" s="140" t="s">
        <v>43</v>
      </c>
      <c r="K3" s="141"/>
      <c r="L3" s="162" t="s">
        <v>44</v>
      </c>
    </row>
    <row r="4" spans="1:12" ht="21" customHeight="1" thickBot="1" x14ac:dyDescent="0.25">
      <c r="A4" s="154"/>
      <c r="B4" s="155" t="s">
        <v>4</v>
      </c>
      <c r="C4" s="157">
        <f>SUM(Detail!B24)</f>
        <v>36</v>
      </c>
      <c r="D4" s="158"/>
      <c r="E4" s="157">
        <f>SUM(Detail!C24)</f>
        <v>36</v>
      </c>
      <c r="F4" s="158"/>
      <c r="G4" s="152">
        <f>SUM(Detail!D24)</f>
        <v>53</v>
      </c>
      <c r="H4" s="159"/>
      <c r="I4" s="149"/>
      <c r="J4" s="144">
        <f>SUM(Detail!F24)</f>
        <v>0.7</v>
      </c>
      <c r="K4" s="145"/>
      <c r="L4" s="163"/>
    </row>
    <row r="5" spans="1:12" ht="15.75" customHeight="1" thickBot="1" x14ac:dyDescent="0.25">
      <c r="A5" s="41" t="s">
        <v>1</v>
      </c>
      <c r="B5" s="156"/>
      <c r="C5" s="55" t="s">
        <v>29</v>
      </c>
      <c r="D5" s="56" t="s">
        <v>28</v>
      </c>
      <c r="E5" s="55" t="s">
        <v>29</v>
      </c>
      <c r="F5" s="56" t="s">
        <v>28</v>
      </c>
      <c r="G5" s="55" t="s">
        <v>63</v>
      </c>
      <c r="H5" s="56" t="s">
        <v>13</v>
      </c>
      <c r="I5" s="66" t="s">
        <v>13</v>
      </c>
      <c r="J5" s="67" t="s">
        <v>45</v>
      </c>
      <c r="K5" s="80" t="s">
        <v>13</v>
      </c>
      <c r="L5" s="81" t="s">
        <v>13</v>
      </c>
    </row>
    <row r="6" spans="1:12" ht="15" customHeight="1" x14ac:dyDescent="0.2">
      <c r="A6" s="35"/>
      <c r="B6" s="17"/>
      <c r="C6" s="57"/>
      <c r="D6" s="61">
        <f>IF(AVERAGE((C6*$C$4)+(E6*$E$4))&gt;280,140,(C6*$C$4))</f>
        <v>0</v>
      </c>
      <c r="E6" s="57"/>
      <c r="F6" s="61">
        <f>IF(AVERAGE((C6*$C$4)+(E6*$E$4))&gt;280,140,(E6*$E$4))</f>
        <v>0</v>
      </c>
      <c r="G6" s="105"/>
      <c r="H6" s="61">
        <f>IF(G6,51,0)</f>
        <v>0</v>
      </c>
      <c r="I6" s="69"/>
      <c r="J6" s="70"/>
      <c r="K6" s="58">
        <f t="shared" ref="K6:K31" si="0">J6*$J$4</f>
        <v>0</v>
      </c>
      <c r="L6" s="82"/>
    </row>
    <row r="7" spans="1:12" ht="15" customHeight="1" x14ac:dyDescent="0.2">
      <c r="A7" s="40"/>
      <c r="B7" s="18"/>
      <c r="C7" s="60"/>
      <c r="D7" s="61">
        <f t="shared" ref="D7:D31" si="1">IF(AVERAGE((C7*$C$4)+(E7*$E$4))&gt;280,140,(C7*$C$4))</f>
        <v>0</v>
      </c>
      <c r="E7" s="60"/>
      <c r="F7" s="61">
        <f t="shared" ref="F7:F31" si="2">IF(AVERAGE((C7*$C$4)+(E7*$E$4))&gt;280,140,(E7*$E$4))</f>
        <v>0</v>
      </c>
      <c r="G7" s="108"/>
      <c r="H7" s="61">
        <f>IF(G7,51,0)</f>
        <v>0</v>
      </c>
      <c r="I7" s="71"/>
      <c r="J7" s="72"/>
      <c r="K7" s="61">
        <f t="shared" si="0"/>
        <v>0</v>
      </c>
      <c r="L7" s="83"/>
    </row>
    <row r="8" spans="1:12" ht="15" customHeight="1" x14ac:dyDescent="0.2">
      <c r="A8" s="37"/>
      <c r="B8" s="18"/>
      <c r="C8" s="60"/>
      <c r="D8" s="61">
        <f t="shared" si="1"/>
        <v>0</v>
      </c>
      <c r="E8" s="60"/>
      <c r="F8" s="61">
        <f t="shared" si="2"/>
        <v>0</v>
      </c>
      <c r="G8" s="106"/>
      <c r="H8" s="61">
        <f t="shared" ref="H8:H31" si="3">IF(G8,51,0)</f>
        <v>0</v>
      </c>
      <c r="I8" s="71"/>
      <c r="J8" s="72"/>
      <c r="K8" s="61">
        <f t="shared" si="0"/>
        <v>0</v>
      </c>
      <c r="L8" s="83"/>
    </row>
    <row r="9" spans="1:12" ht="15" customHeight="1" x14ac:dyDescent="0.2">
      <c r="A9" s="37"/>
      <c r="B9" s="18"/>
      <c r="C9" s="60"/>
      <c r="D9" s="61">
        <f t="shared" si="1"/>
        <v>0</v>
      </c>
      <c r="E9" s="60"/>
      <c r="F9" s="61">
        <f t="shared" si="2"/>
        <v>0</v>
      </c>
      <c r="G9" s="106"/>
      <c r="H9" s="61">
        <f t="shared" si="3"/>
        <v>0</v>
      </c>
      <c r="I9" s="71"/>
      <c r="J9" s="72"/>
      <c r="K9" s="61">
        <f t="shared" si="0"/>
        <v>0</v>
      </c>
      <c r="L9" s="83"/>
    </row>
    <row r="10" spans="1:12" ht="15" customHeight="1" x14ac:dyDescent="0.2">
      <c r="A10" s="37"/>
      <c r="B10" s="18"/>
      <c r="C10" s="60"/>
      <c r="D10" s="61">
        <f t="shared" si="1"/>
        <v>0</v>
      </c>
      <c r="E10" s="60"/>
      <c r="F10" s="61">
        <f t="shared" si="2"/>
        <v>0</v>
      </c>
      <c r="G10" s="106"/>
      <c r="H10" s="61">
        <f t="shared" si="3"/>
        <v>0</v>
      </c>
      <c r="I10" s="71"/>
      <c r="J10" s="72"/>
      <c r="K10" s="61">
        <f t="shared" si="0"/>
        <v>0</v>
      </c>
      <c r="L10" s="83"/>
    </row>
    <row r="11" spans="1:12" ht="15" customHeight="1" x14ac:dyDescent="0.2">
      <c r="A11" s="37"/>
      <c r="B11" s="18"/>
      <c r="C11" s="60"/>
      <c r="D11" s="61">
        <f t="shared" si="1"/>
        <v>0</v>
      </c>
      <c r="E11" s="60"/>
      <c r="F11" s="61">
        <f t="shared" si="2"/>
        <v>0</v>
      </c>
      <c r="G11" s="106"/>
      <c r="H11" s="61">
        <f t="shared" si="3"/>
        <v>0</v>
      </c>
      <c r="I11" s="71"/>
      <c r="J11" s="72"/>
      <c r="K11" s="61">
        <f t="shared" si="0"/>
        <v>0</v>
      </c>
      <c r="L11" s="83"/>
    </row>
    <row r="12" spans="1:12" ht="15" customHeight="1" x14ac:dyDescent="0.2">
      <c r="A12" s="37"/>
      <c r="B12" s="18"/>
      <c r="C12" s="60"/>
      <c r="D12" s="61">
        <f t="shared" si="1"/>
        <v>0</v>
      </c>
      <c r="E12" s="60"/>
      <c r="F12" s="61">
        <f t="shared" si="2"/>
        <v>0</v>
      </c>
      <c r="G12" s="106"/>
      <c r="H12" s="61">
        <f t="shared" si="3"/>
        <v>0</v>
      </c>
      <c r="I12" s="71"/>
      <c r="J12" s="72"/>
      <c r="K12" s="61">
        <f t="shared" si="0"/>
        <v>0</v>
      </c>
      <c r="L12" s="83"/>
    </row>
    <row r="13" spans="1:12" ht="15" customHeight="1" x14ac:dyDescent="0.2">
      <c r="A13" s="37"/>
      <c r="B13" s="18"/>
      <c r="C13" s="60"/>
      <c r="D13" s="61">
        <f t="shared" si="1"/>
        <v>0</v>
      </c>
      <c r="E13" s="60"/>
      <c r="F13" s="61">
        <f t="shared" si="2"/>
        <v>0</v>
      </c>
      <c r="G13" s="106"/>
      <c r="H13" s="61">
        <f t="shared" si="3"/>
        <v>0</v>
      </c>
      <c r="I13" s="71"/>
      <c r="J13" s="72"/>
      <c r="K13" s="61">
        <f t="shared" si="0"/>
        <v>0</v>
      </c>
      <c r="L13" s="83"/>
    </row>
    <row r="14" spans="1:12" ht="15" customHeight="1" x14ac:dyDescent="0.2">
      <c r="A14" s="37"/>
      <c r="B14" s="18"/>
      <c r="C14" s="60"/>
      <c r="D14" s="61">
        <f t="shared" si="1"/>
        <v>0</v>
      </c>
      <c r="E14" s="60"/>
      <c r="F14" s="61">
        <f t="shared" si="2"/>
        <v>0</v>
      </c>
      <c r="G14" s="106"/>
      <c r="H14" s="61">
        <f t="shared" si="3"/>
        <v>0</v>
      </c>
      <c r="I14" s="71"/>
      <c r="J14" s="72"/>
      <c r="K14" s="61">
        <f t="shared" si="0"/>
        <v>0</v>
      </c>
      <c r="L14" s="83"/>
    </row>
    <row r="15" spans="1:12" ht="15" customHeight="1" x14ac:dyDescent="0.2">
      <c r="A15" s="37"/>
      <c r="B15" s="18"/>
      <c r="C15" s="60"/>
      <c r="D15" s="61">
        <f t="shared" si="1"/>
        <v>0</v>
      </c>
      <c r="E15" s="60"/>
      <c r="F15" s="61">
        <f t="shared" si="2"/>
        <v>0</v>
      </c>
      <c r="G15" s="106"/>
      <c r="H15" s="61">
        <f t="shared" si="3"/>
        <v>0</v>
      </c>
      <c r="I15" s="71"/>
      <c r="J15" s="72"/>
      <c r="K15" s="61">
        <f t="shared" si="0"/>
        <v>0</v>
      </c>
      <c r="L15" s="83"/>
    </row>
    <row r="16" spans="1:12" ht="15" customHeight="1" x14ac:dyDescent="0.2">
      <c r="A16" s="37"/>
      <c r="B16" s="18"/>
      <c r="C16" s="60"/>
      <c r="D16" s="61">
        <f t="shared" si="1"/>
        <v>0</v>
      </c>
      <c r="E16" s="60"/>
      <c r="F16" s="61">
        <f t="shared" si="2"/>
        <v>0</v>
      </c>
      <c r="G16" s="106"/>
      <c r="H16" s="61">
        <f t="shared" si="3"/>
        <v>0</v>
      </c>
      <c r="I16" s="71"/>
      <c r="J16" s="72"/>
      <c r="K16" s="61">
        <f t="shared" si="0"/>
        <v>0</v>
      </c>
      <c r="L16" s="83"/>
    </row>
    <row r="17" spans="1:12" ht="15" customHeight="1" x14ac:dyDescent="0.2">
      <c r="A17" s="36"/>
      <c r="B17" s="18"/>
      <c r="C17" s="60"/>
      <c r="D17" s="61">
        <f t="shared" si="1"/>
        <v>0</v>
      </c>
      <c r="E17" s="60"/>
      <c r="F17" s="61">
        <f t="shared" si="2"/>
        <v>0</v>
      </c>
      <c r="G17" s="106"/>
      <c r="H17" s="61">
        <f t="shared" si="3"/>
        <v>0</v>
      </c>
      <c r="I17" s="71"/>
      <c r="J17" s="72"/>
      <c r="K17" s="61">
        <f t="shared" si="0"/>
        <v>0</v>
      </c>
      <c r="L17" s="83"/>
    </row>
    <row r="18" spans="1:12" ht="15" customHeight="1" x14ac:dyDescent="0.2">
      <c r="A18" s="37"/>
      <c r="B18" s="18"/>
      <c r="C18" s="60"/>
      <c r="D18" s="61">
        <f t="shared" si="1"/>
        <v>0</v>
      </c>
      <c r="E18" s="60"/>
      <c r="F18" s="61">
        <f t="shared" si="2"/>
        <v>0</v>
      </c>
      <c r="G18" s="106"/>
      <c r="H18" s="61">
        <f t="shared" si="3"/>
        <v>0</v>
      </c>
      <c r="I18" s="71"/>
      <c r="J18" s="72"/>
      <c r="K18" s="61">
        <f t="shared" si="0"/>
        <v>0</v>
      </c>
      <c r="L18" s="83"/>
    </row>
    <row r="19" spans="1:12" ht="15" customHeight="1" x14ac:dyDescent="0.2">
      <c r="A19" s="37"/>
      <c r="B19" s="18"/>
      <c r="C19" s="60"/>
      <c r="D19" s="61">
        <f t="shared" si="1"/>
        <v>0</v>
      </c>
      <c r="E19" s="60"/>
      <c r="F19" s="61">
        <f t="shared" si="2"/>
        <v>0</v>
      </c>
      <c r="G19" s="106"/>
      <c r="H19" s="61">
        <f t="shared" si="3"/>
        <v>0</v>
      </c>
      <c r="I19" s="71"/>
      <c r="J19" s="72"/>
      <c r="K19" s="61">
        <f t="shared" si="0"/>
        <v>0</v>
      </c>
      <c r="L19" s="83"/>
    </row>
    <row r="20" spans="1:12" ht="15" customHeight="1" x14ac:dyDescent="0.2">
      <c r="A20" s="36"/>
      <c r="B20" s="18"/>
      <c r="C20" s="60"/>
      <c r="D20" s="61">
        <f t="shared" si="1"/>
        <v>0</v>
      </c>
      <c r="E20" s="60"/>
      <c r="F20" s="61">
        <f t="shared" si="2"/>
        <v>0</v>
      </c>
      <c r="G20" s="106"/>
      <c r="H20" s="61">
        <f t="shared" si="3"/>
        <v>0</v>
      </c>
      <c r="I20" s="71"/>
      <c r="J20" s="72"/>
      <c r="K20" s="61">
        <f t="shared" si="0"/>
        <v>0</v>
      </c>
      <c r="L20" s="83"/>
    </row>
    <row r="21" spans="1:12" ht="15" customHeight="1" x14ac:dyDescent="0.2">
      <c r="A21" s="37"/>
      <c r="B21" s="18"/>
      <c r="C21" s="60"/>
      <c r="D21" s="61">
        <f t="shared" si="1"/>
        <v>0</v>
      </c>
      <c r="E21" s="60"/>
      <c r="F21" s="61">
        <f t="shared" si="2"/>
        <v>0</v>
      </c>
      <c r="G21" s="106"/>
      <c r="H21" s="61">
        <f t="shared" si="3"/>
        <v>0</v>
      </c>
      <c r="I21" s="71"/>
      <c r="J21" s="72"/>
      <c r="K21" s="61">
        <f t="shared" si="0"/>
        <v>0</v>
      </c>
      <c r="L21" s="83"/>
    </row>
    <row r="22" spans="1:12" ht="15" customHeight="1" x14ac:dyDescent="0.2">
      <c r="A22" s="37"/>
      <c r="B22" s="18"/>
      <c r="C22" s="60"/>
      <c r="D22" s="61">
        <f t="shared" si="1"/>
        <v>0</v>
      </c>
      <c r="E22" s="60"/>
      <c r="F22" s="61">
        <f t="shared" si="2"/>
        <v>0</v>
      </c>
      <c r="G22" s="106"/>
      <c r="H22" s="61">
        <f t="shared" si="3"/>
        <v>0</v>
      </c>
      <c r="I22" s="71"/>
      <c r="J22" s="72"/>
      <c r="K22" s="61">
        <f t="shared" si="0"/>
        <v>0</v>
      </c>
      <c r="L22" s="83"/>
    </row>
    <row r="23" spans="1:12" ht="15" customHeight="1" x14ac:dyDescent="0.2">
      <c r="A23" s="37"/>
      <c r="B23" s="18"/>
      <c r="C23" s="60"/>
      <c r="D23" s="61">
        <f t="shared" si="1"/>
        <v>0</v>
      </c>
      <c r="E23" s="60"/>
      <c r="F23" s="61">
        <f t="shared" si="2"/>
        <v>0</v>
      </c>
      <c r="G23" s="106"/>
      <c r="H23" s="61">
        <f t="shared" si="3"/>
        <v>0</v>
      </c>
      <c r="I23" s="71"/>
      <c r="J23" s="72"/>
      <c r="K23" s="61">
        <f t="shared" si="0"/>
        <v>0</v>
      </c>
      <c r="L23" s="83"/>
    </row>
    <row r="24" spans="1:12" ht="15" customHeight="1" x14ac:dyDescent="0.2">
      <c r="A24" s="37"/>
      <c r="B24" s="18"/>
      <c r="C24" s="60"/>
      <c r="D24" s="61">
        <f t="shared" si="1"/>
        <v>0</v>
      </c>
      <c r="E24" s="60"/>
      <c r="F24" s="61">
        <f t="shared" si="2"/>
        <v>0</v>
      </c>
      <c r="G24" s="106"/>
      <c r="H24" s="61">
        <f t="shared" si="3"/>
        <v>0</v>
      </c>
      <c r="I24" s="71"/>
      <c r="J24" s="72"/>
      <c r="K24" s="61">
        <f t="shared" si="0"/>
        <v>0</v>
      </c>
      <c r="L24" s="83"/>
    </row>
    <row r="25" spans="1:12" ht="15" customHeight="1" x14ac:dyDescent="0.2">
      <c r="A25" s="37"/>
      <c r="B25" s="18"/>
      <c r="C25" s="60"/>
      <c r="D25" s="61">
        <f t="shared" si="1"/>
        <v>0</v>
      </c>
      <c r="E25" s="60"/>
      <c r="F25" s="61">
        <f t="shared" si="2"/>
        <v>0</v>
      </c>
      <c r="G25" s="106"/>
      <c r="H25" s="61">
        <f t="shared" si="3"/>
        <v>0</v>
      </c>
      <c r="I25" s="71"/>
      <c r="J25" s="72"/>
      <c r="K25" s="61">
        <f t="shared" si="0"/>
        <v>0</v>
      </c>
      <c r="L25" s="83"/>
    </row>
    <row r="26" spans="1:12" ht="15" customHeight="1" x14ac:dyDescent="0.2">
      <c r="A26" s="37"/>
      <c r="B26" s="18"/>
      <c r="C26" s="60"/>
      <c r="D26" s="61">
        <f t="shared" si="1"/>
        <v>0</v>
      </c>
      <c r="E26" s="60"/>
      <c r="F26" s="61">
        <f t="shared" si="2"/>
        <v>0</v>
      </c>
      <c r="G26" s="106"/>
      <c r="H26" s="61">
        <f t="shared" si="3"/>
        <v>0</v>
      </c>
      <c r="I26" s="71"/>
      <c r="J26" s="72"/>
      <c r="K26" s="61">
        <f t="shared" si="0"/>
        <v>0</v>
      </c>
      <c r="L26" s="83"/>
    </row>
    <row r="27" spans="1:12" ht="15" customHeight="1" x14ac:dyDescent="0.2">
      <c r="A27" s="37"/>
      <c r="B27" s="18"/>
      <c r="C27" s="60"/>
      <c r="D27" s="61">
        <f t="shared" si="1"/>
        <v>0</v>
      </c>
      <c r="E27" s="60"/>
      <c r="F27" s="61">
        <f t="shared" si="2"/>
        <v>0</v>
      </c>
      <c r="G27" s="106"/>
      <c r="H27" s="61">
        <f t="shared" si="3"/>
        <v>0</v>
      </c>
      <c r="I27" s="71"/>
      <c r="J27" s="72"/>
      <c r="K27" s="61">
        <f t="shared" si="0"/>
        <v>0</v>
      </c>
      <c r="L27" s="83"/>
    </row>
    <row r="28" spans="1:12" ht="15" customHeight="1" x14ac:dyDescent="0.2">
      <c r="A28" s="37"/>
      <c r="B28" s="18"/>
      <c r="C28" s="60"/>
      <c r="D28" s="61">
        <f t="shared" si="1"/>
        <v>0</v>
      </c>
      <c r="E28" s="60"/>
      <c r="F28" s="61">
        <f t="shared" si="2"/>
        <v>0</v>
      </c>
      <c r="G28" s="106"/>
      <c r="H28" s="61">
        <f t="shared" si="3"/>
        <v>0</v>
      </c>
      <c r="I28" s="71"/>
      <c r="J28" s="72"/>
      <c r="K28" s="61">
        <f t="shared" si="0"/>
        <v>0</v>
      </c>
      <c r="L28" s="83"/>
    </row>
    <row r="29" spans="1:12" ht="15" customHeight="1" x14ac:dyDescent="0.2">
      <c r="A29" s="37"/>
      <c r="B29" s="18"/>
      <c r="C29" s="60"/>
      <c r="D29" s="61">
        <f t="shared" si="1"/>
        <v>0</v>
      </c>
      <c r="E29" s="60"/>
      <c r="F29" s="61">
        <f t="shared" si="2"/>
        <v>0</v>
      </c>
      <c r="G29" s="106"/>
      <c r="H29" s="61">
        <f t="shared" si="3"/>
        <v>0</v>
      </c>
      <c r="I29" s="71"/>
      <c r="J29" s="72"/>
      <c r="K29" s="61">
        <f t="shared" si="0"/>
        <v>0</v>
      </c>
      <c r="L29" s="83"/>
    </row>
    <row r="30" spans="1:12" ht="15" customHeight="1" x14ac:dyDescent="0.2">
      <c r="A30" s="38"/>
      <c r="B30" s="19"/>
      <c r="C30" s="60"/>
      <c r="D30" s="61">
        <f t="shared" si="1"/>
        <v>0</v>
      </c>
      <c r="E30" s="60"/>
      <c r="F30" s="61">
        <f t="shared" si="2"/>
        <v>0</v>
      </c>
      <c r="G30" s="106"/>
      <c r="H30" s="61">
        <f t="shared" si="3"/>
        <v>0</v>
      </c>
      <c r="I30" s="74"/>
      <c r="J30" s="75"/>
      <c r="K30" s="61">
        <f t="shared" si="0"/>
        <v>0</v>
      </c>
      <c r="L30" s="84"/>
    </row>
    <row r="31" spans="1:12" ht="15" customHeight="1" thickBot="1" x14ac:dyDescent="0.25">
      <c r="A31" s="39"/>
      <c r="B31" s="20"/>
      <c r="C31" s="64"/>
      <c r="D31" s="61">
        <f t="shared" si="1"/>
        <v>0</v>
      </c>
      <c r="E31" s="64"/>
      <c r="F31" s="61">
        <f t="shared" si="2"/>
        <v>0</v>
      </c>
      <c r="G31" s="107"/>
      <c r="H31" s="61">
        <f t="shared" si="3"/>
        <v>0</v>
      </c>
      <c r="I31" s="76"/>
      <c r="J31" s="77"/>
      <c r="K31" s="61">
        <f t="shared" si="0"/>
        <v>0</v>
      </c>
      <c r="L31" s="85"/>
    </row>
    <row r="32" spans="1:12" s="46" customFormat="1" ht="15" customHeight="1" thickBot="1" x14ac:dyDescent="0.3">
      <c r="A32" s="44" t="s">
        <v>24</v>
      </c>
      <c r="B32" s="45"/>
      <c r="C32" s="150">
        <f>SUM(D6:D31)</f>
        <v>0</v>
      </c>
      <c r="D32" s="151"/>
      <c r="E32" s="150">
        <f>SUM(F6:F31)</f>
        <v>0</v>
      </c>
      <c r="F32" s="151"/>
      <c r="G32" s="150">
        <f>SUM(H6:H31)</f>
        <v>0</v>
      </c>
      <c r="H32" s="151"/>
      <c r="I32" s="78">
        <f>SUM(I6:I31)</f>
        <v>0</v>
      </c>
      <c r="J32" s="79">
        <f>SUM(J6:J31)</f>
        <v>0</v>
      </c>
      <c r="K32" s="49">
        <f>SUM(K6:K31)</f>
        <v>0</v>
      </c>
      <c r="L32" s="86">
        <f>SUM(L6:L31)</f>
        <v>0</v>
      </c>
    </row>
  </sheetData>
  <sheetProtection algorithmName="SHA-512" hashValue="OoB8I6ITfxI0GpVGZNcXC7Mp6MdnPoLWT0MYEccXQcVZLfqb3hz/vgVmmGjdFDxcQQVGIbJgUOCHWr34wJIX2w==" saltValue="iZlioMwOrv2cnjMrIt265g==" spinCount="100000" sheet="1" objects="1" scenarios="1" selectLockedCells="1"/>
  <customSheetViews>
    <customSheetView guid="{B90024B9-B1D7-4814-B2B8-877E168A9273}" zeroValues="0" showRuler="0">
      <pageMargins left="0.47244094488188981" right="0.27559055118110237" top="0.51181102362204722" bottom="0.35433070866141736" header="0.51181102362204722" footer="0.35433070866141736"/>
      <printOptions horizontalCentered="1" verticalCentered="1" gridLines="1"/>
      <pageSetup paperSize="9" orientation="landscape" r:id="rId1"/>
      <headerFooter alignWithMargins="0"/>
    </customSheetView>
  </customSheetViews>
  <mergeCells count="21">
    <mergeCell ref="A2:A4"/>
    <mergeCell ref="B4:B5"/>
    <mergeCell ref="G4:H4"/>
    <mergeCell ref="C3:D3"/>
    <mergeCell ref="C4:D4"/>
    <mergeCell ref="E4:F4"/>
    <mergeCell ref="E3:F3"/>
    <mergeCell ref="G3:H3"/>
    <mergeCell ref="J4:K4"/>
    <mergeCell ref="I1:L1"/>
    <mergeCell ref="I3:I4"/>
    <mergeCell ref="J2:L2"/>
    <mergeCell ref="J3:K3"/>
    <mergeCell ref="L3:L4"/>
    <mergeCell ref="C32:D32"/>
    <mergeCell ref="E32:F32"/>
    <mergeCell ref="G32:H32"/>
    <mergeCell ref="C1:H1"/>
    <mergeCell ref="G2:H2"/>
    <mergeCell ref="C2:D2"/>
    <mergeCell ref="E2:F2"/>
  </mergeCells>
  <phoneticPr fontId="0" type="noConversion"/>
  <printOptions horizontalCentered="1" verticalCentered="1" gridLines="1"/>
  <pageMargins left="0.47244094488188981" right="0.27559055118110237" top="0.51181102362204722" bottom="0.35433070866141736" header="0.51181102362204722" footer="0.35433070866141736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</vt:i4>
      </vt:variant>
    </vt:vector>
  </HeadingPairs>
  <TitlesOfParts>
    <vt:vector size="15" baseType="lpstr">
      <vt:lpstr>Zusammenzug</vt:lpstr>
      <vt:lpstr>Detail (1)</vt:lpstr>
      <vt:lpstr>Detail (2)</vt:lpstr>
      <vt:lpstr>Detail (3)</vt:lpstr>
      <vt:lpstr>Detail (4)</vt:lpstr>
      <vt:lpstr>Detail (5)</vt:lpstr>
      <vt:lpstr>Detail (6)</vt:lpstr>
      <vt:lpstr>Detail (7)</vt:lpstr>
      <vt:lpstr>Detail (8)</vt:lpstr>
      <vt:lpstr>Detail (9)</vt:lpstr>
      <vt:lpstr>Detail (10)</vt:lpstr>
      <vt:lpstr>Detail (11)</vt:lpstr>
      <vt:lpstr>Detail (12)</vt:lpstr>
      <vt:lpstr>Detail</vt:lpstr>
      <vt:lpstr>Zusammenzug!Druckbereich</vt:lpstr>
    </vt:vector>
  </TitlesOfParts>
  <Company>Gemeinde Trimmis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Pfister Elisabeth</cp:lastModifiedBy>
  <cp:lastPrinted>2022-11-30T09:47:17Z</cp:lastPrinted>
  <dcterms:created xsi:type="dcterms:W3CDTF">2000-11-10T14:03:59Z</dcterms:created>
  <dcterms:modified xsi:type="dcterms:W3CDTF">2023-10-31T13:03:27Z</dcterms:modified>
</cp:coreProperties>
</file>